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750" windowWidth="4215" windowHeight="769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'Лист1'!$A$1:$R$53</definedName>
  </definedNames>
  <calcPr fullCalcOnLoad="1" fullPrecision="0"/>
</workbook>
</file>

<file path=xl/sharedStrings.xml><?xml version="1.0" encoding="utf-8"?>
<sst xmlns="http://schemas.openxmlformats.org/spreadsheetml/2006/main" count="98" uniqueCount="75">
  <si>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</si>
  <si>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</si>
  <si>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</si>
  <si>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</si>
  <si>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</si>
  <si>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</si>
  <si>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</si>
  <si>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</si>
  <si>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</si>
  <si>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</si>
  <si>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</si>
  <si>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</si>
  <si>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</si>
  <si>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</si>
  <si>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</si>
  <si>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</si>
  <si>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</si>
  <si>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</si>
  <si>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</si>
  <si>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</si>
  <si>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</si>
  <si>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</si>
  <si>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</si>
  <si>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</si>
  <si>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</si>
  <si>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</si>
  <si>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</si>
  <si>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</si>
  <si>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</si>
  <si>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</si>
  <si>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</si>
  <si>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</si>
  <si>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</si>
  <si>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</si>
  <si>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</si>
  <si>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</si>
  <si>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</si>
  <si>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</si>
  <si>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</si>
  <si>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</si>
  <si>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</si>
  <si>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</si>
  <si>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</si>
  <si>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</si>
  <si>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</si>
  <si>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>Обзвон должников</t>
  </si>
  <si>
    <t xml:space="preserve"> Заключено соглашений</t>
  </si>
  <si>
    <t xml:space="preserve"> Вручено претензий о долге</t>
  </si>
  <si>
    <t>Наименование</t>
  </si>
  <si>
    <t>Единица измерения</t>
  </si>
  <si>
    <t xml:space="preserve">                             Работа УК по борьбе с задолженниками за ЖКУ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</si>
  <si>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</si>
  <si>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</si>
  <si>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</si>
  <si>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                        ОТЧЕТ  о  выполненных работах и услугах по содержанию, текущему ремонту жилья </t>
  </si>
  <si>
    <t xml:space="preserve"> Проведено  отключение   от электроэнергии </t>
  </si>
  <si>
    <t>Тек.ремонт ЭУ в подвале №2</t>
  </si>
  <si>
    <t xml:space="preserve">                                                                с 01.11.2013 г. по 31.12.2013 г.</t>
  </si>
  <si>
    <t xml:space="preserve"> в многоквартирном доме № 19 по  проспекту Карбышева </t>
  </si>
  <si>
    <t>Фактически  выполнено  по статье затрат " Текущий ремонт"</t>
  </si>
  <si>
    <t xml:space="preserve">Наимеонование работ </t>
  </si>
  <si>
    <t>Объем</t>
  </si>
  <si>
    <t xml:space="preserve">Единица измерения </t>
  </si>
  <si>
    <t>Стоимость работ,руб.</t>
  </si>
  <si>
    <t>ед.</t>
  </si>
  <si>
    <t>квартир</t>
  </si>
  <si>
    <t xml:space="preserve">Количество                </t>
  </si>
  <si>
    <t>Тек.рем.сантех.оборуд. В элеватор.узле кв.84</t>
  </si>
  <si>
    <t>Тек. Ремонт  канализации  в  подвале подъезда №2</t>
  </si>
  <si>
    <t>м/п</t>
  </si>
  <si>
    <t>Итого по текщему ремонту</t>
  </si>
  <si>
    <t xml:space="preserve">          Общая задолженность  населения  за жилищно-коммунальные  услуги   перед УК</t>
  </si>
  <si>
    <t xml:space="preserve">Директор ООО " УК МегаЛинк"                                                             А.Г.Николаев  </t>
  </si>
  <si>
    <r>
      <t xml:space="preserve">Рост задолженности за содержание в 2013 году составил </t>
    </r>
    <r>
      <rPr>
        <b/>
        <u val="single"/>
        <sz val="12"/>
        <rFont val="Times New Roman"/>
        <family val="1"/>
      </rPr>
      <t xml:space="preserve">90474,34 </t>
    </r>
    <r>
      <rPr>
        <b/>
        <u val="single"/>
        <sz val="11"/>
        <rFont val="Times New Roman"/>
        <family val="1"/>
      </rPr>
      <t xml:space="preserve">рублей </t>
    </r>
  </si>
  <si>
    <r>
      <t xml:space="preserve"> и ресурсоснабжающими организациями составляет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 xml:space="preserve">425221,38  руб .  </t>
    </r>
    <r>
      <rPr>
        <b/>
        <u val="single"/>
        <sz val="10"/>
        <rFont val="Times New Roman"/>
        <family val="1"/>
      </rPr>
      <t>за период  с 01.07.2006г.по 31.12.2013г.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</si>
</sst>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9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wrapText="1"/>
    </xf>
    <xf numFmtId="2" fontId="14" fillId="0" borderId="12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5" fillId="0" borderId="0" xfId="0" applyFont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right" wrapText="1"/>
    </xf>
    <xf numFmtId="164" fontId="1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4" fontId="15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right" wrapText="1"/>
    </xf>
    <xf numFmtId="164" fontId="15" fillId="0" borderId="27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2" fontId="67" fillId="0" borderId="0" xfId="0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 applyProtection="1">
      <alignment horizontal="center" vertical="center" readingOrder="1"/>
      <protection/>
    </xf>
    <xf numFmtId="2" fontId="66" fillId="0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 horizontal="center"/>
    </xf>
    <xf numFmtId="4" fontId="68" fillId="0" borderId="0" xfId="0" applyNumberFormat="1" applyFont="1" applyFill="1" applyBorder="1" applyAlignment="1" applyProtection="1">
      <alignment horizontal="right" vertical="center" readingOrder="1"/>
      <protection/>
    </xf>
    <xf numFmtId="0" fontId="69" fillId="0" borderId="0" xfId="0" applyFont="1" applyFill="1" applyBorder="1" applyAlignment="1">
      <alignment vertical="center"/>
    </xf>
    <xf numFmtId="1" fontId="70" fillId="0" borderId="0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1" fontId="6" fillId="0" borderId="39" xfId="0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20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41" xfId="0" applyFont="1" applyBorder="1" applyAlignment="1">
      <alignment/>
    </xf>
    <xf numFmtId="0" fontId="14" fillId="0" borderId="42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right"/>
    </xf>
    <xf numFmtId="164" fontId="17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2" fontId="14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" fontId="14" fillId="0" borderId="50" xfId="0" applyNumberFormat="1" applyFont="1" applyFill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164" fontId="25" fillId="0" borderId="21" xfId="0" applyNumberFormat="1" applyFont="1" applyFill="1" applyBorder="1" applyAlignment="1">
      <alignment/>
    </xf>
    <xf numFmtId="1" fontId="6" fillId="0" borderId="5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2" fontId="6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0" fontId="12" fillId="0" borderId="54" xfId="0" applyFont="1" applyFill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65" fontId="12" fillId="0" borderId="56" xfId="0" applyNumberFormat="1" applyFont="1" applyFill="1" applyBorder="1" applyAlignment="1">
      <alignment horizontal="right"/>
    </xf>
    <xf numFmtId="165" fontId="26" fillId="0" borderId="56" xfId="0" applyNumberFormat="1" applyFont="1" applyFill="1" applyBorder="1" applyAlignment="1">
      <alignment horizontal="right"/>
    </xf>
    <xf numFmtId="0" fontId="26" fillId="0" borderId="56" xfId="0" applyFont="1" applyFill="1" applyBorder="1" applyAlignment="1">
      <alignment/>
    </xf>
    <xf numFmtId="0" fontId="26" fillId="0" borderId="57" xfId="0" applyFont="1" applyFill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4" fillId="0" borderId="0" xfId="0" applyFont="1" applyAlignment="1">
      <alignment/>
    </xf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right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wrapText="1"/>
    </xf>
    <xf numFmtId="165" fontId="14" fillId="0" borderId="61" xfId="0" applyNumberFormat="1" applyFont="1" applyFill="1" applyBorder="1" applyAlignment="1">
      <alignment horizont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view="pageBreakPreview" zoomScaleNormal="75" zoomScaleSheetLayoutView="100" zoomScalePageLayoutView="0" workbookViewId="0" topLeftCell="A13">
      <selection activeCell="N19" sqref="N19:O19"/>
    </sheetView>
  </sheetViews>
  <sheetFormatPr defaultColWidth="9.00390625" defaultRowHeight="12.75"/>
  <cols>
    <col min="1" max="1" width="3.00390625" style="6" customWidth="1"/>
    <col min="2" max="2" width="41.375" style="8" customWidth="1"/>
    <col min="3" max="3" width="16.00390625" style="8" customWidth="1"/>
    <col min="4" max="4" width="12.375" style="7" customWidth="1"/>
    <col min="5" max="5" width="13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5.00390625" style="9" customWidth="1"/>
    <col min="14" max="14" width="15.625" style="9" customWidth="1"/>
    <col min="15" max="16" width="9.125" style="9" customWidth="1"/>
    <col min="17" max="17" width="14.25390625" style="9" customWidth="1"/>
    <col min="18" max="21" width="9.125" style="9" customWidth="1"/>
    <col min="22" max="60" width="9.125" style="1" customWidth="1"/>
  </cols>
  <sheetData>
    <row r="1" spans="1:60" s="5" customFormat="1" ht="15.75" customHeight="1">
      <c r="A1" s="196" t="s">
        <v>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7"/>
      <c r="B2" s="196" t="s">
        <v>58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"/>
      <c r="O2" s="14"/>
      <c r="P2" s="14"/>
      <c r="Q2" s="14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>
      <c r="A3" s="57"/>
      <c r="B3" s="62"/>
      <c r="C3" s="196" t="s">
        <v>57</v>
      </c>
      <c r="D3" s="196"/>
      <c r="E3" s="58"/>
      <c r="F3" s="56"/>
      <c r="G3" s="20"/>
      <c r="H3" s="20"/>
      <c r="I3" s="20"/>
      <c r="J3" s="20"/>
      <c r="K3" s="20"/>
      <c r="L3" s="20"/>
      <c r="M3" s="20"/>
      <c r="N3" s="15"/>
      <c r="O3" s="14"/>
      <c r="P3" s="14"/>
      <c r="Q3" s="14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8.25" customHeight="1" thickBot="1">
      <c r="A4" s="57"/>
      <c r="B4" s="62"/>
      <c r="C4" s="62"/>
      <c r="D4" s="62"/>
      <c r="E4" s="58"/>
      <c r="F4" s="56"/>
      <c r="G4" s="20"/>
      <c r="H4" s="20"/>
      <c r="I4" s="20"/>
      <c r="J4" s="20"/>
      <c r="K4" s="20"/>
      <c r="L4" s="20"/>
      <c r="M4" s="20"/>
      <c r="N4" s="110"/>
      <c r="O4" s="111"/>
      <c r="P4" s="111"/>
      <c r="Q4" s="111"/>
      <c r="R4" s="111"/>
      <c r="S4" s="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39" customHeight="1" thickBot="1">
      <c r="A5" s="65" t="s">
        <v>9</v>
      </c>
      <c r="B5" s="66" t="s">
        <v>0</v>
      </c>
      <c r="C5" s="67" t="s">
        <v>13</v>
      </c>
      <c r="D5" s="67" t="s">
        <v>14</v>
      </c>
      <c r="E5" s="67" t="s">
        <v>16</v>
      </c>
      <c r="F5" s="68"/>
      <c r="G5" s="68"/>
      <c r="H5" s="68"/>
      <c r="I5" s="68"/>
      <c r="J5" s="68"/>
      <c r="K5" s="68"/>
      <c r="L5" s="68"/>
      <c r="M5" s="69" t="s">
        <v>15</v>
      </c>
      <c r="N5" s="110"/>
      <c r="O5" s="111"/>
      <c r="P5" s="111"/>
      <c r="Q5" s="111"/>
      <c r="R5" s="111"/>
      <c r="S5" s="9"/>
      <c r="T5" s="9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18" ht="16.5" customHeight="1" thickBot="1">
      <c r="A6" s="200" t="s">
        <v>25</v>
      </c>
      <c r="B6" s="201"/>
      <c r="C6" s="201"/>
      <c r="D6" s="201"/>
      <c r="E6" s="201"/>
      <c r="F6" s="201"/>
      <c r="G6" s="59"/>
      <c r="H6" s="59"/>
      <c r="I6" s="59"/>
      <c r="J6" s="59"/>
      <c r="K6" s="59"/>
      <c r="L6" s="59"/>
      <c r="M6" s="59"/>
      <c r="N6" s="112"/>
      <c r="O6" s="111"/>
      <c r="P6" s="111"/>
      <c r="Q6" s="111"/>
      <c r="R6" s="111"/>
    </row>
    <row r="7" spans="1:18" ht="16.5" customHeight="1">
      <c r="A7" s="100">
        <v>1</v>
      </c>
      <c r="B7" s="104" t="s">
        <v>10</v>
      </c>
      <c r="C7" s="91">
        <f aca="true" t="shared" si="0" ref="C7:C24">N7*O7*2</f>
        <v>21565.78</v>
      </c>
      <c r="D7" s="91">
        <f>C7*46.76/100</f>
        <v>10084.16</v>
      </c>
      <c r="E7" s="92">
        <v>21565.78</v>
      </c>
      <c r="F7" s="97"/>
      <c r="G7" s="98"/>
      <c r="H7" s="99"/>
      <c r="I7" s="99"/>
      <c r="J7" s="99"/>
      <c r="K7" s="99"/>
      <c r="L7" s="99"/>
      <c r="M7" s="145">
        <f>E7-D7</f>
        <v>11481.62</v>
      </c>
      <c r="N7" s="112">
        <v>1.85</v>
      </c>
      <c r="O7" s="113">
        <v>5828.59</v>
      </c>
      <c r="P7" s="111"/>
      <c r="Q7" s="111"/>
      <c r="R7" s="111"/>
    </row>
    <row r="8" spans="1:18" ht="13.5" customHeight="1">
      <c r="A8" s="101">
        <v>2</v>
      </c>
      <c r="B8" s="105" t="s">
        <v>1</v>
      </c>
      <c r="C8" s="78">
        <f t="shared" si="0"/>
        <v>7344.02</v>
      </c>
      <c r="D8" s="78">
        <f aca="true" t="shared" si="1" ref="D8:D24">C8*46.76/100</f>
        <v>3434.06</v>
      </c>
      <c r="E8" s="79">
        <v>7344.02</v>
      </c>
      <c r="F8" s="80"/>
      <c r="G8" s="83"/>
      <c r="H8" s="82"/>
      <c r="I8" s="82"/>
      <c r="J8" s="82"/>
      <c r="K8" s="82"/>
      <c r="L8" s="82"/>
      <c r="M8" s="146">
        <f aca="true" t="shared" si="2" ref="M8:M24">E8-D8</f>
        <v>3909.96</v>
      </c>
      <c r="N8" s="112">
        <v>0.63</v>
      </c>
      <c r="O8" s="113">
        <v>5828.59</v>
      </c>
      <c r="P8" s="111"/>
      <c r="Q8" s="111"/>
      <c r="R8" s="111"/>
    </row>
    <row r="9" spans="1:18" ht="13.5" customHeight="1">
      <c r="A9" s="101">
        <v>3</v>
      </c>
      <c r="B9" s="105" t="s">
        <v>3</v>
      </c>
      <c r="C9" s="78">
        <f t="shared" si="0"/>
        <v>5129.16</v>
      </c>
      <c r="D9" s="78">
        <f t="shared" si="1"/>
        <v>2398.4</v>
      </c>
      <c r="E9" s="79">
        <v>5129.16</v>
      </c>
      <c r="F9" s="80"/>
      <c r="G9" s="83"/>
      <c r="H9" s="82"/>
      <c r="I9" s="82"/>
      <c r="J9" s="82"/>
      <c r="K9" s="82"/>
      <c r="L9" s="82"/>
      <c r="M9" s="146">
        <f t="shared" si="2"/>
        <v>2730.76</v>
      </c>
      <c r="N9" s="112">
        <v>0.44</v>
      </c>
      <c r="O9" s="113">
        <v>5828.59</v>
      </c>
      <c r="P9" s="111"/>
      <c r="Q9" s="111"/>
      <c r="R9" s="111"/>
    </row>
    <row r="10" spans="1:18" ht="15" customHeight="1">
      <c r="A10" s="101">
        <v>4</v>
      </c>
      <c r="B10" s="105" t="s">
        <v>4</v>
      </c>
      <c r="C10" s="78">
        <f t="shared" si="0"/>
        <v>15853.76</v>
      </c>
      <c r="D10" s="78">
        <f t="shared" si="1"/>
        <v>7413.22</v>
      </c>
      <c r="E10" s="79">
        <v>15853.76</v>
      </c>
      <c r="F10" s="80"/>
      <c r="G10" s="81"/>
      <c r="H10" s="82"/>
      <c r="I10" s="82"/>
      <c r="J10" s="82"/>
      <c r="K10" s="82"/>
      <c r="L10" s="82"/>
      <c r="M10" s="146">
        <f t="shared" si="2"/>
        <v>8440.54</v>
      </c>
      <c r="N10" s="112">
        <v>1.36</v>
      </c>
      <c r="O10" s="113">
        <v>5828.59</v>
      </c>
      <c r="P10" s="111"/>
      <c r="Q10" s="111"/>
      <c r="R10" s="111"/>
    </row>
    <row r="11" spans="1:18" ht="15" customHeight="1">
      <c r="A11" s="101">
        <v>5</v>
      </c>
      <c r="B11" s="105" t="s">
        <v>5</v>
      </c>
      <c r="C11" s="78">
        <f t="shared" si="0"/>
        <v>9442.32</v>
      </c>
      <c r="D11" s="78">
        <f t="shared" si="1"/>
        <v>4415.23</v>
      </c>
      <c r="E11" s="79">
        <v>9442.32</v>
      </c>
      <c r="F11" s="80"/>
      <c r="G11" s="81"/>
      <c r="H11" s="82"/>
      <c r="I11" s="82"/>
      <c r="J11" s="82"/>
      <c r="K11" s="82"/>
      <c r="L11" s="82"/>
      <c r="M11" s="146">
        <f t="shared" si="2"/>
        <v>5027.09</v>
      </c>
      <c r="N11" s="112">
        <v>0.81</v>
      </c>
      <c r="O11" s="113">
        <v>5828.59</v>
      </c>
      <c r="P11" s="111"/>
      <c r="Q11" s="111"/>
      <c r="R11" s="111"/>
    </row>
    <row r="12" spans="1:18" ht="15" customHeight="1">
      <c r="A12" s="101">
        <v>6</v>
      </c>
      <c r="B12" s="105" t="s">
        <v>8</v>
      </c>
      <c r="C12" s="78">
        <f t="shared" si="0"/>
        <v>7110.88</v>
      </c>
      <c r="D12" s="78">
        <f t="shared" si="1"/>
        <v>3325.05</v>
      </c>
      <c r="E12" s="78">
        <v>7110.88</v>
      </c>
      <c r="F12" s="84"/>
      <c r="G12" s="81"/>
      <c r="H12" s="82"/>
      <c r="I12" s="82"/>
      <c r="J12" s="82"/>
      <c r="K12" s="82"/>
      <c r="L12" s="82"/>
      <c r="M12" s="146">
        <f t="shared" si="2"/>
        <v>3785.83</v>
      </c>
      <c r="N12" s="112">
        <v>0.61</v>
      </c>
      <c r="O12" s="113">
        <v>5828.59</v>
      </c>
      <c r="P12" s="111"/>
      <c r="Q12" s="111"/>
      <c r="R12" s="111"/>
    </row>
    <row r="13" spans="1:18" ht="15" customHeight="1">
      <c r="A13" s="101">
        <v>7</v>
      </c>
      <c r="B13" s="105" t="s">
        <v>11</v>
      </c>
      <c r="C13" s="78">
        <f t="shared" si="0"/>
        <v>1165.72</v>
      </c>
      <c r="D13" s="78">
        <f t="shared" si="1"/>
        <v>545.09</v>
      </c>
      <c r="E13" s="78">
        <v>1165.72</v>
      </c>
      <c r="F13" s="84"/>
      <c r="G13" s="81"/>
      <c r="H13" s="82"/>
      <c r="I13" s="82"/>
      <c r="J13" s="82"/>
      <c r="K13" s="82"/>
      <c r="L13" s="82"/>
      <c r="M13" s="146">
        <f t="shared" si="2"/>
        <v>620.63</v>
      </c>
      <c r="N13" s="112">
        <v>0.1</v>
      </c>
      <c r="O13" s="113">
        <v>5828.59</v>
      </c>
      <c r="P13" s="111"/>
      <c r="Q13" s="111"/>
      <c r="R13" s="111"/>
    </row>
    <row r="14" spans="1:18" ht="15" customHeight="1">
      <c r="A14" s="101">
        <v>8</v>
      </c>
      <c r="B14" s="106" t="s">
        <v>12</v>
      </c>
      <c r="C14" s="78">
        <f t="shared" si="0"/>
        <v>28560.09</v>
      </c>
      <c r="D14" s="78">
        <v>13367.95</v>
      </c>
      <c r="E14" s="78">
        <v>28560.09</v>
      </c>
      <c r="F14" s="84"/>
      <c r="G14" s="81"/>
      <c r="H14" s="82"/>
      <c r="I14" s="82"/>
      <c r="J14" s="82"/>
      <c r="K14" s="82"/>
      <c r="L14" s="82"/>
      <c r="M14" s="146">
        <f t="shared" si="2"/>
        <v>15192.14</v>
      </c>
      <c r="N14" s="112">
        <v>2.45</v>
      </c>
      <c r="O14" s="113">
        <v>5828.59</v>
      </c>
      <c r="P14" s="111">
        <v>-4220.8</v>
      </c>
      <c r="Q14" s="111">
        <v>142800.46</v>
      </c>
      <c r="R14" s="111"/>
    </row>
    <row r="15" spans="1:18" ht="15" customHeight="1">
      <c r="A15" s="101">
        <v>9</v>
      </c>
      <c r="B15" s="105" t="s">
        <v>27</v>
      </c>
      <c r="C15" s="78">
        <f t="shared" si="0"/>
        <v>233.14</v>
      </c>
      <c r="D15" s="78">
        <f t="shared" si="1"/>
        <v>109.02</v>
      </c>
      <c r="E15" s="78">
        <v>233.14</v>
      </c>
      <c r="F15" s="84"/>
      <c r="G15" s="81"/>
      <c r="H15" s="82"/>
      <c r="I15" s="82"/>
      <c r="J15" s="82"/>
      <c r="K15" s="82"/>
      <c r="L15" s="82"/>
      <c r="M15" s="146">
        <f t="shared" si="2"/>
        <v>124.12</v>
      </c>
      <c r="N15" s="112">
        <v>0.02</v>
      </c>
      <c r="O15" s="113">
        <v>5828.59</v>
      </c>
      <c r="P15" s="111"/>
      <c r="Q15" s="114"/>
      <c r="R15" s="111"/>
    </row>
    <row r="16" spans="1:60" s="13" customFormat="1" ht="14.25" customHeight="1">
      <c r="A16" s="101">
        <v>10</v>
      </c>
      <c r="B16" s="105" t="s">
        <v>6</v>
      </c>
      <c r="C16" s="78">
        <f t="shared" si="0"/>
        <v>18185.2</v>
      </c>
      <c r="D16" s="78">
        <f t="shared" si="1"/>
        <v>8503.4</v>
      </c>
      <c r="E16" s="78">
        <v>18185.2</v>
      </c>
      <c r="F16" s="85"/>
      <c r="G16" s="83"/>
      <c r="H16" s="82"/>
      <c r="I16" s="82"/>
      <c r="J16" s="82"/>
      <c r="K16" s="82"/>
      <c r="L16" s="82"/>
      <c r="M16" s="146">
        <f t="shared" si="2"/>
        <v>9681.8</v>
      </c>
      <c r="N16" s="112">
        <v>1.56</v>
      </c>
      <c r="O16" s="113">
        <v>5828.59</v>
      </c>
      <c r="P16" s="111"/>
      <c r="Q16" s="111"/>
      <c r="R16" s="111"/>
      <c r="S16" s="9"/>
      <c r="T16" s="9"/>
      <c r="U16" s="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18" ht="12.75" customHeight="1">
      <c r="A17" s="101">
        <v>11</v>
      </c>
      <c r="B17" s="105" t="s">
        <v>28</v>
      </c>
      <c r="C17" s="78">
        <f t="shared" si="0"/>
        <v>3963.44</v>
      </c>
      <c r="D17" s="78">
        <f t="shared" si="1"/>
        <v>1853.3</v>
      </c>
      <c r="E17" s="78">
        <v>3963.44</v>
      </c>
      <c r="F17" s="84"/>
      <c r="G17" s="81"/>
      <c r="H17" s="82"/>
      <c r="I17" s="82"/>
      <c r="J17" s="82"/>
      <c r="K17" s="82"/>
      <c r="L17" s="82"/>
      <c r="M17" s="146">
        <f t="shared" si="2"/>
        <v>2110.14</v>
      </c>
      <c r="N17" s="112">
        <v>0.34</v>
      </c>
      <c r="O17" s="113">
        <v>5828.59</v>
      </c>
      <c r="P17" s="111"/>
      <c r="Q17" s="111"/>
      <c r="R17" s="111"/>
    </row>
    <row r="18" spans="1:18" ht="15" customHeight="1">
      <c r="A18" s="101">
        <v>12</v>
      </c>
      <c r="B18" s="107" t="s">
        <v>29</v>
      </c>
      <c r="C18" s="78">
        <f t="shared" si="0"/>
        <v>6994.31</v>
      </c>
      <c r="D18" s="78">
        <f t="shared" si="1"/>
        <v>3270.54</v>
      </c>
      <c r="E18" s="78">
        <v>6994.31</v>
      </c>
      <c r="F18" s="84"/>
      <c r="G18" s="81"/>
      <c r="H18" s="82"/>
      <c r="I18" s="82"/>
      <c r="J18" s="82"/>
      <c r="K18" s="82"/>
      <c r="L18" s="82"/>
      <c r="M18" s="146">
        <f t="shared" si="2"/>
        <v>3723.77</v>
      </c>
      <c r="N18" s="112">
        <v>0.6</v>
      </c>
      <c r="O18" s="113">
        <v>5828.59</v>
      </c>
      <c r="P18" s="111"/>
      <c r="Q18" s="111"/>
      <c r="R18" s="111"/>
    </row>
    <row r="19" spans="1:18" ht="15" customHeight="1">
      <c r="A19" s="101">
        <v>13</v>
      </c>
      <c r="B19" s="105" t="s">
        <v>30</v>
      </c>
      <c r="C19" s="78">
        <f t="shared" si="0"/>
        <v>582.86</v>
      </c>
      <c r="D19" s="78">
        <f t="shared" si="1"/>
        <v>272.55</v>
      </c>
      <c r="E19" s="78">
        <v>582.86</v>
      </c>
      <c r="F19" s="84"/>
      <c r="G19" s="81"/>
      <c r="H19" s="82"/>
      <c r="I19" s="82"/>
      <c r="J19" s="82"/>
      <c r="K19" s="82"/>
      <c r="L19" s="82"/>
      <c r="M19" s="146">
        <f t="shared" si="2"/>
        <v>310.31</v>
      </c>
      <c r="N19" s="112">
        <v>0.05</v>
      </c>
      <c r="O19" s="113">
        <v>5828.59</v>
      </c>
      <c r="P19" s="111"/>
      <c r="Q19" s="111"/>
      <c r="R19" s="111"/>
    </row>
    <row r="20" spans="1:18" ht="19.5" customHeight="1">
      <c r="A20" s="101">
        <v>14</v>
      </c>
      <c r="B20" s="108" t="s">
        <v>7</v>
      </c>
      <c r="C20" s="78">
        <f t="shared" si="0"/>
        <v>1049.15</v>
      </c>
      <c r="D20" s="78">
        <f t="shared" si="1"/>
        <v>490.58</v>
      </c>
      <c r="E20" s="78">
        <v>1049.15</v>
      </c>
      <c r="F20" s="86"/>
      <c r="G20" s="81"/>
      <c r="H20" s="82"/>
      <c r="I20" s="82"/>
      <c r="J20" s="82"/>
      <c r="K20" s="82"/>
      <c r="L20" s="82"/>
      <c r="M20" s="146">
        <f t="shared" si="2"/>
        <v>558.57</v>
      </c>
      <c r="N20" s="112">
        <v>0.09</v>
      </c>
      <c r="O20" s="113">
        <v>5828.59</v>
      </c>
      <c r="P20" s="111"/>
      <c r="Q20" s="111"/>
      <c r="R20" s="111"/>
    </row>
    <row r="21" spans="1:60" s="3" customFormat="1" ht="15" customHeight="1">
      <c r="A21" s="101">
        <v>15</v>
      </c>
      <c r="B21" s="105" t="s">
        <v>31</v>
      </c>
      <c r="C21" s="78">
        <f t="shared" si="0"/>
        <v>3147.44</v>
      </c>
      <c r="D21" s="78">
        <f t="shared" si="1"/>
        <v>1471.74</v>
      </c>
      <c r="E21" s="87">
        <v>3147.44</v>
      </c>
      <c r="F21" s="88"/>
      <c r="G21" s="89"/>
      <c r="H21" s="60"/>
      <c r="I21" s="60"/>
      <c r="J21" s="60"/>
      <c r="K21" s="60"/>
      <c r="L21" s="60"/>
      <c r="M21" s="146">
        <f t="shared" si="2"/>
        <v>1675.7</v>
      </c>
      <c r="N21" s="112">
        <v>0.27</v>
      </c>
      <c r="O21" s="113">
        <v>5828.59</v>
      </c>
      <c r="P21" s="111"/>
      <c r="Q21" s="111"/>
      <c r="R21" s="111"/>
      <c r="S21" s="9"/>
      <c r="T21" s="9"/>
      <c r="U21" s="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3" customFormat="1" ht="12.75" customHeight="1">
      <c r="A22" s="102">
        <v>16</v>
      </c>
      <c r="B22" s="106" t="s">
        <v>32</v>
      </c>
      <c r="C22" s="78">
        <f t="shared" si="0"/>
        <v>20633.21</v>
      </c>
      <c r="D22" s="78">
        <f t="shared" si="1"/>
        <v>9648.09</v>
      </c>
      <c r="E22" s="87">
        <v>20633.21</v>
      </c>
      <c r="F22" s="61"/>
      <c r="G22" s="90"/>
      <c r="H22" s="60"/>
      <c r="I22" s="60"/>
      <c r="J22" s="60"/>
      <c r="K22" s="60"/>
      <c r="L22" s="60"/>
      <c r="M22" s="146">
        <f t="shared" si="2"/>
        <v>10985.12</v>
      </c>
      <c r="N22" s="112">
        <v>1.77</v>
      </c>
      <c r="O22" s="113">
        <v>5828.59</v>
      </c>
      <c r="P22" s="111"/>
      <c r="Q22" s="111"/>
      <c r="R22" s="111"/>
      <c r="S22" s="9"/>
      <c r="T22" s="9"/>
      <c r="U22" s="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13" customFormat="1" ht="14.25" customHeight="1">
      <c r="A23" s="102">
        <v>17</v>
      </c>
      <c r="B23" s="105" t="s">
        <v>33</v>
      </c>
      <c r="C23" s="78">
        <f t="shared" si="0"/>
        <v>3730.3</v>
      </c>
      <c r="D23" s="78">
        <f t="shared" si="1"/>
        <v>1744.29</v>
      </c>
      <c r="E23" s="87">
        <v>3730.3</v>
      </c>
      <c r="F23" s="61"/>
      <c r="G23" s="90"/>
      <c r="H23" s="60"/>
      <c r="I23" s="60"/>
      <c r="J23" s="60"/>
      <c r="K23" s="60"/>
      <c r="L23" s="60"/>
      <c r="M23" s="146">
        <f t="shared" si="2"/>
        <v>1986.01</v>
      </c>
      <c r="N23" s="112">
        <v>0.32</v>
      </c>
      <c r="O23" s="113">
        <v>5828.59</v>
      </c>
      <c r="P23" s="111"/>
      <c r="Q23" s="111"/>
      <c r="R23" s="111"/>
      <c r="S23" s="9"/>
      <c r="T23" s="9"/>
      <c r="U23" s="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s="3" customFormat="1" ht="26.25" customHeight="1" thickBot="1">
      <c r="A24" s="103">
        <v>18</v>
      </c>
      <c r="B24" s="109" t="s">
        <v>34</v>
      </c>
      <c r="C24" s="93">
        <f t="shared" si="0"/>
        <v>15270.91</v>
      </c>
      <c r="D24" s="93">
        <f t="shared" si="1"/>
        <v>7140.68</v>
      </c>
      <c r="E24" s="93">
        <v>15270.91</v>
      </c>
      <c r="F24" s="94"/>
      <c r="G24" s="95"/>
      <c r="H24" s="96"/>
      <c r="I24" s="96"/>
      <c r="J24" s="96"/>
      <c r="K24" s="96"/>
      <c r="L24" s="96"/>
      <c r="M24" s="147">
        <f t="shared" si="2"/>
        <v>8130.23</v>
      </c>
      <c r="N24" s="112">
        <v>1.31</v>
      </c>
      <c r="O24" s="113">
        <v>5828.59</v>
      </c>
      <c r="P24" s="111"/>
      <c r="Q24" s="111"/>
      <c r="R24" s="111"/>
      <c r="S24" s="9"/>
      <c r="T24" s="9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15" customHeight="1" thickBot="1">
      <c r="A25" s="198" t="s">
        <v>24</v>
      </c>
      <c r="B25" s="199"/>
      <c r="C25" s="148">
        <f>SUM(C7:C24)</f>
        <v>169961.69</v>
      </c>
      <c r="D25" s="149">
        <f>SUM(D7:D24)</f>
        <v>79487.35</v>
      </c>
      <c r="E25" s="63">
        <f>SUM(E7:E24)</f>
        <v>169961.69</v>
      </c>
      <c r="F25" s="135"/>
      <c r="G25" s="136"/>
      <c r="H25" s="137"/>
      <c r="I25" s="137"/>
      <c r="J25" s="137"/>
      <c r="K25" s="137"/>
      <c r="L25" s="137"/>
      <c r="M25" s="138">
        <f>SUM(M7:M24)</f>
        <v>90474.34</v>
      </c>
      <c r="N25" s="115">
        <f>SUM(N6:N24)</f>
        <v>14.58</v>
      </c>
      <c r="O25" s="111"/>
      <c r="P25" s="111"/>
      <c r="Q25" s="114" t="e">
        <f>Q37-#REF!</f>
        <v>#REF!</v>
      </c>
      <c r="R25" s="111" t="e">
        <f>Q25/C25*100</f>
        <v>#REF!</v>
      </c>
      <c r="S25" s="9"/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15" customHeight="1">
      <c r="A26" s="224" t="s">
        <v>73</v>
      </c>
      <c r="B26" s="224"/>
      <c r="C26" s="224"/>
      <c r="D26" s="224"/>
      <c r="E26" s="224"/>
      <c r="F26"/>
      <c r="G26"/>
      <c r="H26"/>
      <c r="I26"/>
      <c r="J26"/>
      <c r="K26"/>
      <c r="L26"/>
      <c r="M26"/>
      <c r="N26" s="115"/>
      <c r="O26" s="111"/>
      <c r="P26" s="111"/>
      <c r="Q26" s="114"/>
      <c r="R26" s="111"/>
      <c r="S26" s="9"/>
      <c r="T26" s="9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s="3" customFormat="1" ht="8.25" customHeight="1">
      <c r="A27" s="153"/>
      <c r="B27" s="153"/>
      <c r="C27" s="153"/>
      <c r="D27" s="153"/>
      <c r="E27" s="153"/>
      <c r="F27"/>
      <c r="G27"/>
      <c r="H27"/>
      <c r="I27"/>
      <c r="J27"/>
      <c r="K27"/>
      <c r="L27"/>
      <c r="M27"/>
      <c r="N27" s="115"/>
      <c r="O27" s="111"/>
      <c r="P27" s="111"/>
      <c r="Q27" s="114"/>
      <c r="R27" s="111"/>
      <c r="S27" s="9"/>
      <c r="T27" s="9"/>
      <c r="U27" s="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s="3" customFormat="1" ht="20.25" customHeight="1" thickBot="1">
      <c r="A28" s="139" t="s">
        <v>59</v>
      </c>
      <c r="B28" s="140"/>
      <c r="C28" s="140"/>
      <c r="D28" s="140"/>
      <c r="E28" s="140"/>
      <c r="F28" s="140"/>
      <c r="G28" s="140"/>
      <c r="H28" s="20"/>
      <c r="I28" s="20"/>
      <c r="J28" s="20"/>
      <c r="K28" s="20"/>
      <c r="L28" s="20"/>
      <c r="M28" s="20"/>
      <c r="N28" s="115"/>
      <c r="O28" s="111"/>
      <c r="P28" s="111"/>
      <c r="Q28" s="114"/>
      <c r="R28" s="111"/>
      <c r="S28" s="9"/>
      <c r="T28" s="9"/>
      <c r="U28" s="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18" ht="27.75" customHeight="1" thickBot="1">
      <c r="A29" s="141"/>
      <c r="B29" s="216" t="s">
        <v>60</v>
      </c>
      <c r="C29" s="217"/>
      <c r="D29" s="66" t="s">
        <v>61</v>
      </c>
      <c r="E29" s="202" t="s">
        <v>62</v>
      </c>
      <c r="F29" s="203"/>
      <c r="G29" s="203"/>
      <c r="H29" s="204"/>
      <c r="I29" s="142"/>
      <c r="J29" s="142"/>
      <c r="K29" s="142"/>
      <c r="L29" s="142"/>
      <c r="M29" s="143" t="s">
        <v>63</v>
      </c>
      <c r="N29" s="111"/>
      <c r="O29" s="111"/>
      <c r="P29" s="111"/>
      <c r="Q29" s="111"/>
      <c r="R29" s="111"/>
    </row>
    <row r="30" spans="1:18" ht="16.5" customHeight="1">
      <c r="A30" s="154">
        <v>1</v>
      </c>
      <c r="B30" s="218" t="s">
        <v>56</v>
      </c>
      <c r="C30" s="219"/>
      <c r="D30" s="155">
        <v>1</v>
      </c>
      <c r="E30" s="156" t="s">
        <v>64</v>
      </c>
      <c r="F30" s="157"/>
      <c r="G30" s="158"/>
      <c r="H30" s="144"/>
      <c r="I30" s="144"/>
      <c r="J30" s="144"/>
      <c r="K30" s="144"/>
      <c r="L30" s="144"/>
      <c r="M30" s="159">
        <v>6971</v>
      </c>
      <c r="N30" s="111"/>
      <c r="O30" s="111"/>
      <c r="P30" s="111"/>
      <c r="Q30" s="111"/>
      <c r="R30" s="111"/>
    </row>
    <row r="31" spans="1:18" ht="16.5" customHeight="1">
      <c r="A31" s="160">
        <v>2</v>
      </c>
      <c r="B31" s="220" t="s">
        <v>67</v>
      </c>
      <c r="C31" s="221"/>
      <c r="D31" s="161">
        <v>3.6</v>
      </c>
      <c r="E31" s="162" t="s">
        <v>69</v>
      </c>
      <c r="F31" s="163"/>
      <c r="G31" s="164"/>
      <c r="H31" s="82"/>
      <c r="I31" s="82"/>
      <c r="J31" s="82"/>
      <c r="K31" s="82"/>
      <c r="L31" s="82"/>
      <c r="M31" s="165">
        <v>8570</v>
      </c>
      <c r="N31" s="111"/>
      <c r="O31" s="111"/>
      <c r="P31" s="111"/>
      <c r="Q31" s="111"/>
      <c r="R31" s="111"/>
    </row>
    <row r="32" spans="1:18" ht="13.5" customHeight="1" thickBot="1">
      <c r="A32" s="166">
        <v>3</v>
      </c>
      <c r="B32" s="222" t="s">
        <v>68</v>
      </c>
      <c r="C32" s="223"/>
      <c r="D32" s="167">
        <v>3</v>
      </c>
      <c r="E32" s="168" t="s">
        <v>69</v>
      </c>
      <c r="F32" s="167"/>
      <c r="G32" s="167"/>
      <c r="H32" s="167"/>
      <c r="I32" s="167"/>
      <c r="J32" s="167"/>
      <c r="K32" s="167"/>
      <c r="L32" s="167"/>
      <c r="M32" s="169">
        <v>5961</v>
      </c>
      <c r="N32" s="111"/>
      <c r="O32" s="111"/>
      <c r="P32" s="111"/>
      <c r="Q32" s="116"/>
      <c r="R32" s="111"/>
    </row>
    <row r="33" spans="1:18" ht="21.75" customHeight="1" thickBot="1">
      <c r="A33" s="150"/>
      <c r="B33" s="194" t="s">
        <v>70</v>
      </c>
      <c r="C33" s="195"/>
      <c r="D33" s="151"/>
      <c r="E33" s="152"/>
      <c r="F33" s="64"/>
      <c r="G33" s="64"/>
      <c r="H33" s="64"/>
      <c r="I33" s="64"/>
      <c r="J33" s="64"/>
      <c r="K33" s="64"/>
      <c r="L33" s="64"/>
      <c r="M33" s="170">
        <f>SUM(M30:M32)</f>
        <v>21502</v>
      </c>
      <c r="N33" s="111"/>
      <c r="O33" s="111"/>
      <c r="P33" s="111"/>
      <c r="Q33" s="116"/>
      <c r="R33" s="111"/>
    </row>
    <row r="34" spans="1:18" ht="21.75" customHeight="1">
      <c r="A34" s="171" t="s">
        <v>71</v>
      </c>
      <c r="B34" s="172"/>
      <c r="C34" s="172"/>
      <c r="D34" s="172"/>
      <c r="E34" s="173"/>
      <c r="F34" s="174"/>
      <c r="G34" s="173"/>
      <c r="H34" s="173"/>
      <c r="I34" s="173"/>
      <c r="J34" s="173"/>
      <c r="K34" s="173"/>
      <c r="L34" s="173"/>
      <c r="M34" s="175"/>
      <c r="N34" s="111"/>
      <c r="O34" s="111"/>
      <c r="P34" s="111"/>
      <c r="Q34" s="116"/>
      <c r="R34" s="111"/>
    </row>
    <row r="35" spans="1:60" ht="14.25" customHeight="1" thickBot="1">
      <c r="A35" s="176" t="s">
        <v>74</v>
      </c>
      <c r="B35" s="177"/>
      <c r="C35" s="177"/>
      <c r="D35" s="177"/>
      <c r="E35" s="178"/>
      <c r="F35" s="179"/>
      <c r="G35" s="180"/>
      <c r="H35" s="180"/>
      <c r="I35" s="180"/>
      <c r="J35" s="180"/>
      <c r="K35" s="180"/>
      <c r="L35" s="180"/>
      <c r="M35" s="181"/>
      <c r="N35" s="111"/>
      <c r="O35" s="111"/>
      <c r="P35" s="111"/>
      <c r="Q35" s="111"/>
      <c r="R35" s="111"/>
      <c r="S35" s="1"/>
      <c r="T35" s="1"/>
      <c r="U35" s="1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9.5" customHeight="1" thickBot="1">
      <c r="A36" s="172"/>
      <c r="B36" s="172"/>
      <c r="C36" s="172"/>
      <c r="D36" s="172"/>
      <c r="E36" s="174"/>
      <c r="F36" s="182"/>
      <c r="G36" s="183"/>
      <c r="H36" s="183"/>
      <c r="I36" s="183"/>
      <c r="J36" s="183"/>
      <c r="K36" s="183"/>
      <c r="L36" s="183"/>
      <c r="M36" s="183"/>
      <c r="N36" s="111"/>
      <c r="O36" s="111"/>
      <c r="P36" s="111"/>
      <c r="Q36" s="111"/>
      <c r="R36" s="111"/>
      <c r="S36" s="1"/>
      <c r="T36" s="1"/>
      <c r="U36" s="1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28.5" customHeight="1" thickBot="1">
      <c r="A37" s="126" t="s">
        <v>50</v>
      </c>
      <c r="B37" s="127"/>
      <c r="C37" s="128"/>
      <c r="D37" s="128"/>
      <c r="E37" s="77"/>
      <c r="F37" s="77"/>
      <c r="G37" s="77"/>
      <c r="H37" s="77"/>
      <c r="I37" s="77"/>
      <c r="J37" s="77"/>
      <c r="K37" s="77"/>
      <c r="L37" s="77"/>
      <c r="M37" s="129"/>
      <c r="N37" s="111"/>
      <c r="O37" s="111">
        <v>1</v>
      </c>
      <c r="P37" s="111"/>
      <c r="Q37" s="111">
        <v>99461.72</v>
      </c>
      <c r="R37" s="111"/>
      <c r="S37" s="1"/>
      <c r="T37" s="1"/>
      <c r="U37" s="1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34.5" customHeight="1" thickBot="1">
      <c r="A38" s="131"/>
      <c r="B38" s="207" t="s">
        <v>48</v>
      </c>
      <c r="C38" s="208"/>
      <c r="D38" s="209"/>
      <c r="E38" s="119" t="s">
        <v>49</v>
      </c>
      <c r="F38" s="77"/>
      <c r="G38" s="77"/>
      <c r="H38" s="77"/>
      <c r="I38" s="77"/>
      <c r="J38" s="77"/>
      <c r="K38" s="77"/>
      <c r="L38" s="77"/>
      <c r="M38" s="130" t="s">
        <v>66</v>
      </c>
      <c r="N38" s="117"/>
      <c r="O38" s="111"/>
      <c r="P38" s="111"/>
      <c r="Q38" s="114" t="e">
        <f>#REF!-Q37</f>
        <v>#REF!</v>
      </c>
      <c r="R38" s="111"/>
      <c r="S38" s="1"/>
      <c r="T38" s="1"/>
      <c r="U38" s="1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5" customHeight="1">
      <c r="A39" s="132">
        <v>1</v>
      </c>
      <c r="B39" s="213" t="s">
        <v>47</v>
      </c>
      <c r="C39" s="214"/>
      <c r="D39" s="215"/>
      <c r="E39" s="120" t="s">
        <v>65</v>
      </c>
      <c r="F39" s="77"/>
      <c r="G39" s="77"/>
      <c r="H39" s="77"/>
      <c r="I39" s="77"/>
      <c r="J39" s="77"/>
      <c r="K39" s="77"/>
      <c r="L39" s="77"/>
      <c r="M39" s="121">
        <v>20</v>
      </c>
      <c r="N39" s="118"/>
      <c r="O39" s="111"/>
      <c r="P39" s="111"/>
      <c r="Q39" s="111"/>
      <c r="R39" s="111"/>
      <c r="S39" s="1"/>
      <c r="T39" s="1"/>
      <c r="U39" s="1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0.5" customHeight="1">
      <c r="A40" s="133">
        <v>2</v>
      </c>
      <c r="B40" s="210" t="s">
        <v>45</v>
      </c>
      <c r="C40" s="211"/>
      <c r="D40" s="212"/>
      <c r="E40" s="75" t="s">
        <v>65</v>
      </c>
      <c r="F40" s="72"/>
      <c r="G40" s="72"/>
      <c r="H40" s="72"/>
      <c r="I40" s="72"/>
      <c r="J40" s="72"/>
      <c r="K40" s="72"/>
      <c r="L40" s="72"/>
      <c r="M40" s="122">
        <v>2</v>
      </c>
      <c r="N40" s="118"/>
      <c r="O40" s="111"/>
      <c r="P40" s="111"/>
      <c r="Q40" s="111"/>
      <c r="R40" s="111"/>
      <c r="S40" s="1"/>
      <c r="T40" s="1"/>
      <c r="U40" s="1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2" customHeight="1">
      <c r="A41" s="133">
        <v>3</v>
      </c>
      <c r="B41" s="210" t="s">
        <v>46</v>
      </c>
      <c r="C41" s="211"/>
      <c r="D41" s="211"/>
      <c r="E41" s="76" t="s">
        <v>65</v>
      </c>
      <c r="F41" s="72"/>
      <c r="G41" s="72"/>
      <c r="H41" s="72"/>
      <c r="I41" s="72"/>
      <c r="J41" s="72"/>
      <c r="K41" s="72"/>
      <c r="L41" s="72"/>
      <c r="M41" s="122">
        <v>1</v>
      </c>
      <c r="N41" s="118"/>
      <c r="O41" s="111"/>
      <c r="P41" s="111"/>
      <c r="Q41" s="111"/>
      <c r="R41" s="111"/>
      <c r="S41" s="1"/>
      <c r="T41" s="1"/>
      <c r="U41" s="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3.5" customHeight="1" thickBot="1">
      <c r="A42" s="134">
        <v>4</v>
      </c>
      <c r="B42" s="205" t="s">
        <v>55</v>
      </c>
      <c r="C42" s="206"/>
      <c r="D42" s="206"/>
      <c r="E42" s="123" t="s">
        <v>65</v>
      </c>
      <c r="F42" s="124"/>
      <c r="G42" s="124"/>
      <c r="H42" s="124"/>
      <c r="I42" s="124"/>
      <c r="J42" s="124"/>
      <c r="K42" s="124"/>
      <c r="L42" s="124"/>
      <c r="M42" s="125">
        <v>1</v>
      </c>
      <c r="N42" s="74"/>
      <c r="O42" s="1"/>
      <c r="P42" s="1"/>
      <c r="Q42" s="1"/>
      <c r="R42" s="1"/>
      <c r="S42" s="1"/>
      <c r="T42" s="1"/>
      <c r="U42" s="1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13" ht="12.75">
      <c r="A43" s="71"/>
      <c r="B43" s="70"/>
      <c r="C43" s="70"/>
      <c r="D43" s="70"/>
      <c r="E43" s="22"/>
      <c r="F43" s="21"/>
      <c r="G43" s="20"/>
      <c r="H43" s="20"/>
      <c r="I43" s="20"/>
      <c r="J43" s="20"/>
      <c r="K43" s="20"/>
      <c r="L43" s="20"/>
      <c r="M43" s="20"/>
    </row>
    <row r="44" spans="1:13" ht="15">
      <c r="A44" s="71"/>
      <c r="B44" s="184" t="s">
        <v>72</v>
      </c>
      <c r="C44" s="184"/>
      <c r="D44" s="184"/>
      <c r="E44" s="184"/>
      <c r="F44" s="185"/>
      <c r="G44" s="186"/>
      <c r="H44" s="186"/>
      <c r="I44" s="20"/>
      <c r="J44" s="20"/>
      <c r="K44" s="20"/>
      <c r="L44" s="20"/>
      <c r="M44" s="20"/>
    </row>
    <row r="45" spans="1:8" ht="15">
      <c r="A45" s="72"/>
      <c r="B45" s="187"/>
      <c r="C45" s="187"/>
      <c r="D45" s="187"/>
      <c r="E45" s="188"/>
      <c r="F45" s="189"/>
      <c r="G45" s="190"/>
      <c r="H45" s="190"/>
    </row>
    <row r="46" spans="1:8" ht="15">
      <c r="A46" s="73"/>
      <c r="B46" s="197" t="s">
        <v>51</v>
      </c>
      <c r="C46" s="197"/>
      <c r="D46" s="197"/>
      <c r="E46" s="197"/>
      <c r="F46" s="189"/>
      <c r="G46" s="190"/>
      <c r="H46" s="190"/>
    </row>
    <row r="47" spans="1:8" ht="15">
      <c r="A47" s="23"/>
      <c r="B47" s="184"/>
      <c r="C47" s="184"/>
      <c r="D47" s="187"/>
      <c r="E47" s="191"/>
      <c r="F47" s="189"/>
      <c r="G47" s="190"/>
      <c r="H47" s="190"/>
    </row>
    <row r="48" spans="1:8" ht="15.75" customHeight="1">
      <c r="A48" s="23"/>
      <c r="B48" s="197" t="s">
        <v>52</v>
      </c>
      <c r="C48" s="197"/>
      <c r="D48" s="197"/>
      <c r="E48" s="197"/>
      <c r="F48" s="197"/>
      <c r="G48" s="197"/>
      <c r="H48" s="197"/>
    </row>
    <row r="49" spans="1:8" ht="15">
      <c r="A49" s="23"/>
      <c r="B49" s="184"/>
      <c r="C49" s="184"/>
      <c r="D49" s="191"/>
      <c r="E49" s="191"/>
      <c r="F49" s="189"/>
      <c r="G49" s="190"/>
      <c r="H49" s="190"/>
    </row>
    <row r="50" spans="2:8" ht="15">
      <c r="B50" s="197" t="s">
        <v>53</v>
      </c>
      <c r="C50" s="197"/>
      <c r="D50" s="197"/>
      <c r="E50" s="197"/>
      <c r="F50" s="197"/>
      <c r="G50" s="190"/>
      <c r="H50" s="190"/>
    </row>
    <row r="51" spans="2:8" ht="14.25">
      <c r="B51" s="192"/>
      <c r="C51" s="192"/>
      <c r="D51" s="16"/>
      <c r="E51" s="193"/>
      <c r="F51" s="189"/>
      <c r="G51" s="190"/>
      <c r="H51" s="190"/>
    </row>
    <row r="52" spans="2:8" ht="14.25">
      <c r="B52" s="192"/>
      <c r="C52" s="192"/>
      <c r="D52" s="16"/>
      <c r="E52" s="193"/>
      <c r="F52" s="189"/>
      <c r="G52" s="190"/>
      <c r="H52" s="190"/>
    </row>
  </sheetData>
  <sheetProtection/>
  <mergeCells count="20">
    <mergeCell ref="B38:D38"/>
    <mergeCell ref="B40:D40"/>
    <mergeCell ref="C3:D3"/>
    <mergeCell ref="B39:D39"/>
    <mergeCell ref="B41:D41"/>
    <mergeCell ref="B29:C29"/>
    <mergeCell ref="B30:C30"/>
    <mergeCell ref="B31:C31"/>
    <mergeCell ref="B32:C32"/>
    <mergeCell ref="A26:E26"/>
    <mergeCell ref="B33:C33"/>
    <mergeCell ref="B2:M2"/>
    <mergeCell ref="A1:M1"/>
    <mergeCell ref="B46:E46"/>
    <mergeCell ref="B48:H48"/>
    <mergeCell ref="B50:F50"/>
    <mergeCell ref="A25:B25"/>
    <mergeCell ref="A6:F6"/>
    <mergeCell ref="E29:H29"/>
    <mergeCell ref="B42:D42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35" t="s">
        <v>26</v>
      </c>
      <c r="B1" s="236"/>
      <c r="C1" s="236"/>
      <c r="D1" s="237"/>
      <c r="E1" s="17"/>
      <c r="F1" s="1"/>
      <c r="G1" s="1"/>
      <c r="H1" s="1"/>
      <c r="I1" s="1"/>
      <c r="J1" s="1"/>
    </row>
    <row r="2" spans="1:10" ht="24" customHeight="1" thickBot="1">
      <c r="A2" s="242" t="s">
        <v>18</v>
      </c>
      <c r="B2" s="240" t="s">
        <v>20</v>
      </c>
      <c r="C2" s="241"/>
      <c r="D2" s="238" t="s">
        <v>23</v>
      </c>
      <c r="E2" s="17"/>
      <c r="F2" s="1"/>
      <c r="G2" s="1"/>
      <c r="H2" s="1"/>
      <c r="I2" s="1"/>
      <c r="J2" s="1"/>
    </row>
    <row r="3" spans="1:10" ht="32.25" customHeight="1" thickBot="1">
      <c r="A3" s="243"/>
      <c r="B3" s="31" t="s">
        <v>19</v>
      </c>
      <c r="C3" s="32" t="s">
        <v>22</v>
      </c>
      <c r="D3" s="239"/>
      <c r="E3" s="17"/>
      <c r="F3" s="1"/>
      <c r="G3" s="1"/>
      <c r="H3" s="1"/>
      <c r="I3" s="1"/>
      <c r="J3" s="1"/>
    </row>
    <row r="4" spans="1:10" ht="16.5" customHeight="1">
      <c r="A4" s="244" t="s">
        <v>2</v>
      </c>
      <c r="B4" s="245"/>
      <c r="C4" s="245"/>
      <c r="D4" s="246"/>
      <c r="E4" s="18"/>
      <c r="F4" s="1"/>
      <c r="G4" s="1"/>
      <c r="H4" s="1"/>
      <c r="I4" s="1"/>
      <c r="J4" s="1"/>
    </row>
    <row r="5" spans="1:10" ht="15">
      <c r="A5" s="42" t="s">
        <v>10</v>
      </c>
      <c r="B5" s="26">
        <v>1.85</v>
      </c>
      <c r="C5" s="26">
        <f>B5*G5</f>
        <v>28990.78</v>
      </c>
      <c r="D5" s="25">
        <f>C5*12</f>
        <v>347889.36</v>
      </c>
      <c r="E5" s="17"/>
      <c r="F5" s="1"/>
      <c r="G5" s="1">
        <v>15670.69</v>
      </c>
      <c r="H5" s="1"/>
      <c r="I5" s="1"/>
      <c r="J5" s="1"/>
    </row>
    <row r="6" spans="1:10" ht="12" customHeight="1">
      <c r="A6" s="42" t="s">
        <v>1</v>
      </c>
      <c r="B6" s="26">
        <v>0.63</v>
      </c>
      <c r="C6" s="26">
        <f aca="true" t="shared" si="0" ref="C6:C24">B6*G6</f>
        <v>9872.53</v>
      </c>
      <c r="D6" s="25">
        <f aca="true" t="shared" si="1" ref="D6:D25">C6*12</f>
        <v>118470.36</v>
      </c>
      <c r="E6" s="17"/>
      <c r="F6" s="1"/>
      <c r="G6" s="1">
        <v>15670.69</v>
      </c>
      <c r="H6" s="1"/>
      <c r="I6" s="1"/>
      <c r="J6" s="1"/>
    </row>
    <row r="7" spans="1:10" ht="15">
      <c r="A7" s="42" t="s">
        <v>3</v>
      </c>
      <c r="B7" s="26">
        <v>0.44</v>
      </c>
      <c r="C7" s="26">
        <f t="shared" si="0"/>
        <v>6895.1</v>
      </c>
      <c r="D7" s="25">
        <f t="shared" si="1"/>
        <v>82741.2</v>
      </c>
      <c r="E7" s="17"/>
      <c r="F7" s="1"/>
      <c r="G7" s="1">
        <v>15670.69</v>
      </c>
      <c r="H7" s="1"/>
      <c r="I7" s="1"/>
      <c r="J7" s="1"/>
    </row>
    <row r="8" spans="1:10" ht="15">
      <c r="A8" s="42" t="s">
        <v>4</v>
      </c>
      <c r="B8" s="26">
        <v>1.36</v>
      </c>
      <c r="C8" s="26">
        <f t="shared" si="0"/>
        <v>21312.14</v>
      </c>
      <c r="D8" s="25">
        <f t="shared" si="1"/>
        <v>255745.68</v>
      </c>
      <c r="E8" s="17"/>
      <c r="F8" s="1"/>
      <c r="G8" s="1">
        <v>15670.69</v>
      </c>
      <c r="H8" s="1"/>
      <c r="I8" s="1"/>
      <c r="J8" s="1"/>
    </row>
    <row r="9" spans="1:10" ht="15">
      <c r="A9" s="42" t="s">
        <v>5</v>
      </c>
      <c r="B9" s="26">
        <v>0.81</v>
      </c>
      <c r="C9" s="26">
        <f t="shared" si="0"/>
        <v>12693.26</v>
      </c>
      <c r="D9" s="25">
        <f t="shared" si="1"/>
        <v>152319.12</v>
      </c>
      <c r="E9" s="17"/>
      <c r="F9" s="1"/>
      <c r="G9" s="1">
        <v>15670.69</v>
      </c>
      <c r="H9" s="1"/>
      <c r="I9" s="1"/>
      <c r="J9" s="1"/>
    </row>
    <row r="10" spans="1:10" ht="15">
      <c r="A10" s="42" t="s">
        <v>8</v>
      </c>
      <c r="B10" s="26">
        <v>0.61</v>
      </c>
      <c r="C10" s="26">
        <f t="shared" si="0"/>
        <v>9559.12</v>
      </c>
      <c r="D10" s="25">
        <f t="shared" si="1"/>
        <v>114709.44</v>
      </c>
      <c r="E10" s="17"/>
      <c r="F10" s="1"/>
      <c r="G10" s="1">
        <v>15670.69</v>
      </c>
      <c r="H10" s="1"/>
      <c r="I10" s="1"/>
      <c r="J10" s="1"/>
    </row>
    <row r="11" spans="1:10" ht="13.5" customHeight="1">
      <c r="A11" s="42" t="s">
        <v>11</v>
      </c>
      <c r="B11" s="26">
        <v>0.1</v>
      </c>
      <c r="C11" s="26">
        <f t="shared" si="0"/>
        <v>1567.07</v>
      </c>
      <c r="D11" s="25">
        <f t="shared" si="1"/>
        <v>18804.84</v>
      </c>
      <c r="E11" s="17"/>
      <c r="F11" s="1"/>
      <c r="G11" s="1">
        <v>15670.69</v>
      </c>
      <c r="H11" s="1"/>
      <c r="I11" s="1"/>
      <c r="J11" s="1"/>
    </row>
    <row r="12" spans="1:10" ht="13.5" customHeight="1">
      <c r="A12" s="24" t="s">
        <v>12</v>
      </c>
      <c r="B12" s="26">
        <v>2.45</v>
      </c>
      <c r="C12" s="26">
        <f t="shared" si="0"/>
        <v>38393.19</v>
      </c>
      <c r="D12" s="25">
        <f t="shared" si="1"/>
        <v>460718.28</v>
      </c>
      <c r="E12" s="17"/>
      <c r="F12" s="1"/>
      <c r="G12" s="1">
        <v>15670.69</v>
      </c>
      <c r="H12" s="1"/>
      <c r="I12" s="1"/>
      <c r="J12" s="1"/>
    </row>
    <row r="13" spans="1:10" ht="13.5" customHeight="1">
      <c r="A13" s="42" t="s">
        <v>27</v>
      </c>
      <c r="B13" s="26">
        <v>0.02</v>
      </c>
      <c r="C13" s="26">
        <f t="shared" si="0"/>
        <v>313.41</v>
      </c>
      <c r="D13" s="25">
        <f t="shared" si="1"/>
        <v>3760.92</v>
      </c>
      <c r="E13" s="17"/>
      <c r="F13" s="1"/>
      <c r="G13" s="1">
        <v>15670.69</v>
      </c>
      <c r="H13" s="1"/>
      <c r="I13" s="1"/>
      <c r="J13" s="1"/>
    </row>
    <row r="14" spans="1:10" ht="11.25" customHeight="1">
      <c r="A14" s="42" t="s">
        <v>6</v>
      </c>
      <c r="B14" s="26">
        <v>1.56</v>
      </c>
      <c r="C14" s="26">
        <f t="shared" si="0"/>
        <v>24446.28</v>
      </c>
      <c r="D14" s="25">
        <f t="shared" si="1"/>
        <v>293355.36</v>
      </c>
      <c r="E14" s="17"/>
      <c r="F14" s="1"/>
      <c r="G14" s="1">
        <v>15670.69</v>
      </c>
      <c r="H14" s="1"/>
      <c r="I14" s="1"/>
      <c r="J14" s="1"/>
    </row>
    <row r="15" spans="1:10" ht="12.75" customHeight="1">
      <c r="A15" s="42" t="s">
        <v>28</v>
      </c>
      <c r="B15" s="26">
        <v>0.34</v>
      </c>
      <c r="C15" s="26">
        <f t="shared" si="0"/>
        <v>5328.03</v>
      </c>
      <c r="D15" s="25">
        <f t="shared" si="1"/>
        <v>63936.36</v>
      </c>
      <c r="E15" s="17"/>
      <c r="F15" s="1"/>
      <c r="G15" s="1">
        <v>15670.69</v>
      </c>
      <c r="H15" s="1"/>
      <c r="I15" s="1"/>
      <c r="J15" s="1"/>
    </row>
    <row r="16" spans="1:10" ht="15">
      <c r="A16" s="43" t="s">
        <v>29</v>
      </c>
      <c r="B16" s="26">
        <v>0.6</v>
      </c>
      <c r="C16" s="26">
        <f t="shared" si="0"/>
        <v>9402.41</v>
      </c>
      <c r="D16" s="25">
        <f t="shared" si="1"/>
        <v>112828.92</v>
      </c>
      <c r="E16" s="17"/>
      <c r="F16" s="1"/>
      <c r="G16" s="1">
        <v>15670.69</v>
      </c>
      <c r="H16" s="1"/>
      <c r="I16" s="1"/>
      <c r="J16" s="1"/>
    </row>
    <row r="17" spans="1:10" ht="15">
      <c r="A17" s="42" t="s">
        <v>30</v>
      </c>
      <c r="B17" s="26">
        <v>0.05</v>
      </c>
      <c r="C17" s="26">
        <f t="shared" si="0"/>
        <v>783.53</v>
      </c>
      <c r="D17" s="25">
        <f t="shared" si="1"/>
        <v>9402.36</v>
      </c>
      <c r="E17" s="17"/>
      <c r="F17" s="1"/>
      <c r="G17" s="1">
        <v>15670.69</v>
      </c>
      <c r="H17" s="1"/>
      <c r="I17" s="1"/>
      <c r="J17" s="1"/>
    </row>
    <row r="18" spans="1:10" ht="14.25" customHeight="1">
      <c r="A18" s="24" t="s">
        <v>7</v>
      </c>
      <c r="B18" s="26">
        <v>0.09</v>
      </c>
      <c r="C18" s="26">
        <f t="shared" si="0"/>
        <v>1410.36</v>
      </c>
      <c r="D18" s="25">
        <f t="shared" si="1"/>
        <v>16924.32</v>
      </c>
      <c r="E18" s="17"/>
      <c r="F18" s="1"/>
      <c r="G18" s="1">
        <v>15670.69</v>
      </c>
      <c r="H18" s="1"/>
      <c r="I18" s="1"/>
      <c r="J18" s="1"/>
    </row>
    <row r="19" spans="1:12" ht="16.5" customHeight="1">
      <c r="A19" s="44" t="s">
        <v>31</v>
      </c>
      <c r="B19" s="26">
        <v>0.27</v>
      </c>
      <c r="C19" s="26">
        <f t="shared" si="0"/>
        <v>4231.09</v>
      </c>
      <c r="D19" s="25">
        <f t="shared" si="1"/>
        <v>50773.08</v>
      </c>
      <c r="E19" s="17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24" t="s">
        <v>32</v>
      </c>
      <c r="B20" s="26">
        <v>1.77</v>
      </c>
      <c r="C20" s="26">
        <f t="shared" si="0"/>
        <v>27737.12</v>
      </c>
      <c r="D20" s="25">
        <f t="shared" si="1"/>
        <v>332845.44</v>
      </c>
      <c r="E20" s="17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5" t="s">
        <v>33</v>
      </c>
      <c r="B21" s="26">
        <v>0.32</v>
      </c>
      <c r="C21" s="26">
        <f t="shared" si="0"/>
        <v>5014.62</v>
      </c>
      <c r="D21" s="25">
        <f t="shared" si="1"/>
        <v>60175.44</v>
      </c>
      <c r="E21" s="17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6" t="s">
        <v>34</v>
      </c>
      <c r="B22" s="33">
        <v>1.31</v>
      </c>
      <c r="C22" s="33">
        <f t="shared" si="0"/>
        <v>20528.6</v>
      </c>
      <c r="D22" s="34">
        <f t="shared" si="1"/>
        <v>246343.2</v>
      </c>
      <c r="E22" s="17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8" t="s">
        <v>24</v>
      </c>
      <c r="B23" s="49">
        <f>SUM(B5:B22)</f>
        <v>14.58</v>
      </c>
      <c r="C23" s="28">
        <f>SUM(C5:C22)</f>
        <v>228478.64</v>
      </c>
      <c r="D23" s="36">
        <f t="shared" si="1"/>
        <v>2741743.68</v>
      </c>
      <c r="E23" s="17"/>
      <c r="F23" s="1"/>
      <c r="G23" s="1"/>
      <c r="H23" s="1"/>
      <c r="I23" s="1"/>
      <c r="J23" s="1"/>
      <c r="K23" s="1"/>
      <c r="L23" s="1"/>
    </row>
    <row r="24" spans="1:12" ht="15.75" thickBot="1">
      <c r="A24" s="35" t="s">
        <v>21</v>
      </c>
      <c r="B24" s="37">
        <v>3.71</v>
      </c>
      <c r="C24" s="28">
        <f t="shared" si="0"/>
        <v>58138.26</v>
      </c>
      <c r="D24" s="36">
        <f t="shared" si="1"/>
        <v>697659.12</v>
      </c>
      <c r="E24" s="17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5" t="s">
        <v>17</v>
      </c>
      <c r="B25" s="28">
        <f>SUM(B23:B24)</f>
        <v>18.29</v>
      </c>
      <c r="C25" s="28">
        <f>SUM(C23:C24)</f>
        <v>286616.9</v>
      </c>
      <c r="D25" s="36">
        <f t="shared" si="1"/>
        <v>3439402.8</v>
      </c>
      <c r="E25" s="17"/>
      <c r="F25" s="1"/>
      <c r="G25" s="1"/>
      <c r="H25" s="1"/>
      <c r="I25" s="1"/>
      <c r="J25" s="1"/>
      <c r="K25" s="1"/>
      <c r="L25" s="1"/>
    </row>
    <row r="26" spans="1:12" ht="15">
      <c r="A26" s="55"/>
      <c r="B26" s="30"/>
      <c r="C26" s="30"/>
      <c r="D26" s="41"/>
      <c r="E26" s="17"/>
      <c r="F26" s="1"/>
      <c r="G26" s="1"/>
      <c r="H26" s="1"/>
      <c r="I26" s="1"/>
      <c r="J26" s="1"/>
      <c r="K26" s="1"/>
      <c r="L26" s="1"/>
    </row>
    <row r="27" spans="1:12" ht="15" thickBot="1">
      <c r="A27" s="232" t="s">
        <v>42</v>
      </c>
      <c r="B27" s="232"/>
      <c r="C27" s="232"/>
      <c r="D27" s="232"/>
      <c r="E27" s="17"/>
      <c r="F27" s="1"/>
      <c r="G27" s="1"/>
      <c r="H27" s="1"/>
      <c r="I27" s="1"/>
      <c r="J27" s="1"/>
      <c r="K27" s="1"/>
      <c r="L27" s="1"/>
    </row>
    <row r="28" spans="1:12" ht="15" customHeight="1" thickBot="1">
      <c r="A28" s="227" t="s">
        <v>35</v>
      </c>
      <c r="B28" s="228"/>
      <c r="C28" s="50" t="s">
        <v>43</v>
      </c>
      <c r="D28" s="51" t="s">
        <v>44</v>
      </c>
      <c r="E28" s="17"/>
      <c r="F28" s="1"/>
      <c r="G28" s="1"/>
      <c r="H28" s="1"/>
      <c r="I28" s="1"/>
      <c r="J28" s="1"/>
      <c r="K28" s="1"/>
      <c r="L28" s="1"/>
    </row>
    <row r="29" spans="1:12" ht="12" customHeight="1">
      <c r="A29" s="229" t="s">
        <v>36</v>
      </c>
      <c r="B29" s="229"/>
      <c r="C29" s="52">
        <v>520919</v>
      </c>
      <c r="D29" s="52">
        <v>527305</v>
      </c>
      <c r="E29" s="17"/>
      <c r="F29" s="1"/>
      <c r="G29" s="1"/>
      <c r="H29" s="1"/>
      <c r="I29" s="1"/>
      <c r="J29" s="1"/>
      <c r="K29" s="1"/>
      <c r="L29" s="1"/>
    </row>
    <row r="30" spans="1:5" ht="15.75" customHeight="1">
      <c r="A30" s="230" t="s">
        <v>37</v>
      </c>
      <c r="B30" s="230"/>
      <c r="C30" s="54">
        <v>451129</v>
      </c>
      <c r="D30" s="54">
        <v>445453</v>
      </c>
      <c r="E30" s="16"/>
    </row>
    <row r="31" spans="1:5" ht="15.75" customHeight="1">
      <c r="A31" s="230" t="s">
        <v>38</v>
      </c>
      <c r="B31" s="230"/>
      <c r="C31" s="27">
        <v>1654836</v>
      </c>
      <c r="D31" s="27">
        <v>1652295.05</v>
      </c>
      <c r="E31" s="16"/>
    </row>
    <row r="32" spans="1:5" ht="18" customHeight="1">
      <c r="A32" s="230" t="s">
        <v>39</v>
      </c>
      <c r="B32" s="230"/>
      <c r="C32" s="27">
        <v>4056203</v>
      </c>
      <c r="D32" s="27">
        <v>3900299</v>
      </c>
      <c r="E32" s="16"/>
    </row>
    <row r="33" spans="1:5" ht="15" customHeight="1" thickBot="1">
      <c r="A33" s="231" t="s">
        <v>40</v>
      </c>
      <c r="B33" s="231"/>
      <c r="C33" s="53"/>
      <c r="D33" s="53"/>
      <c r="E33" s="16"/>
    </row>
    <row r="34" spans="1:9" ht="15" thickBot="1">
      <c r="A34" s="225" t="s">
        <v>41</v>
      </c>
      <c r="B34" s="226"/>
      <c r="C34" s="47">
        <f>SUM(C29:C33)</f>
        <v>6683087</v>
      </c>
      <c r="D34" s="29">
        <f>SUM(D29:D33)</f>
        <v>6525352</v>
      </c>
      <c r="E34" s="17"/>
      <c r="F34" s="1"/>
      <c r="G34" s="1"/>
      <c r="H34" s="1"/>
      <c r="I34" s="1"/>
    </row>
    <row r="35" spans="1:9" ht="14.25">
      <c r="A35" s="233"/>
      <c r="B35" s="233"/>
      <c r="C35" s="233"/>
      <c r="D35" s="38"/>
      <c r="E35" s="17"/>
      <c r="F35" s="1"/>
      <c r="G35" s="1"/>
      <c r="H35" s="1"/>
      <c r="I35" s="1"/>
    </row>
    <row r="36" spans="1:9" ht="14.25">
      <c r="A36" s="233"/>
      <c r="B36" s="233"/>
      <c r="C36" s="233"/>
      <c r="D36" s="38"/>
      <c r="E36" s="17"/>
      <c r="F36" s="1"/>
      <c r="G36" s="1"/>
      <c r="H36" s="1"/>
      <c r="I36" s="1"/>
    </row>
    <row r="37" spans="1:9" ht="12.75">
      <c r="A37" s="233"/>
      <c r="B37" s="233"/>
      <c r="C37" s="233"/>
      <c r="D37" s="38"/>
      <c r="E37" s="1"/>
      <c r="F37" s="1"/>
      <c r="G37" s="1"/>
      <c r="H37" s="1"/>
      <c r="I37" s="1"/>
    </row>
    <row r="38" spans="1:9" ht="20.25" customHeight="1">
      <c r="A38" s="234"/>
      <c r="B38" s="234"/>
      <c r="C38" s="234"/>
      <c r="D38" s="39"/>
      <c r="E38" s="1"/>
      <c r="F38" s="1"/>
      <c r="G38" s="1"/>
      <c r="H38" s="1"/>
      <c r="I38" s="1"/>
    </row>
    <row r="39" spans="1:9" ht="12.75">
      <c r="A39" s="40"/>
      <c r="B39" s="40"/>
      <c r="C39" s="40"/>
      <c r="D39" s="40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  <mergeCell ref="A34:B34"/>
    <mergeCell ref="A28:B28"/>
    <mergeCell ref="A29:B29"/>
    <mergeCell ref="A30:B30"/>
    <mergeCell ref="A31:B31"/>
    <mergeCell ref="A32:B32"/>
    <mergeCell ref="A33:B33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2014-04-01T13:06:27Z</cp:lastPrinted>
  <dcterms:created xsi:type="dcterms:W3CDTF">2006-01-04T06:59:47Z</dcterms:created>
  <dcterms:modified xsi:type="dcterms:W3CDTF">2014-04-01T13:06:52Z</dcterms:modified>
  <cp:category/>
  <cp:version/>
  <cp:contentType/>
  <cp:contentStatus/>
</cp:coreProperties>
</file>