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870" windowWidth="4215" windowHeight="757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'Лист1'!$A$1:$S$55</definedName>
  </definedNames>
  <calcPr fullCalcOnLoad="1" fullPrecision="0"/>
</workbook>
</file>

<file path=xl/sharedStrings.xml><?xml version="1.0" encoding="utf-8"?>
<sst xmlns="http://schemas.openxmlformats.org/spreadsheetml/2006/main" count="97" uniqueCount="82">
  <si>
    <t>Наименование работ</t>
  </si>
  <si>
    <t>Обслуживание мусоропроводов и мусорокамер</t>
  </si>
  <si>
    <t>Содержание мест общего пользования: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</si>
  <si>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</si>
  <si>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</si>
  <si>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</si>
  <si>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</si>
  <si>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Проведение электроизмерений (сопротивление изоляции)</t>
  </si>
  <si>
    <t>Содержание системы электроснабжения</t>
  </si>
  <si>
    <t>№п/п</t>
  </si>
  <si>
    <t xml:space="preserve">Уборка  придомовой территории </t>
  </si>
  <si>
    <t xml:space="preserve">Обслуживание  электроплит </t>
  </si>
  <si>
    <t xml:space="preserve">Содержание и ремонт лифтового хозяйства </t>
  </si>
  <si>
    <t xml:space="preserve"> Начислено, руб.</t>
  </si>
  <si>
    <t xml:space="preserve"> Оплачено, руб.</t>
  </si>
  <si>
    <t>Долг, руб.</t>
  </si>
  <si>
    <t xml:space="preserve"> Выполнено, руб.</t>
  </si>
  <si>
    <t>Всего</t>
  </si>
  <si>
    <t>Наименование работ ( услуг)</t>
  </si>
  <si>
    <t>Размер платы  ,руб/м2</t>
  </si>
  <si>
    <t>2013 г. в месяц</t>
  </si>
  <si>
    <t>Текущий ремонт</t>
  </si>
  <si>
    <t>Сумма  на всю площадь дома,руб.</t>
  </si>
  <si>
    <t>Сумма  в год  на всю площадь дома,руб.</t>
  </si>
  <si>
    <t xml:space="preserve">ОТЧЕТ  о  выполненных работах и услугах по содержанию, текущему ремонту жилья </t>
  </si>
  <si>
    <t xml:space="preserve">Итого  содержание   </t>
  </si>
  <si>
    <t>Содержание  общего  имущества собственников:</t>
  </si>
  <si>
    <t>Размер  платы   за  услугу " Содержание и  текущий  ремонт  общего имущества  дома" на  2013 г.</t>
  </si>
  <si>
    <t>Обслуживание  вентиляционных каналов</t>
  </si>
  <si>
    <t>Строительные мероприятия</t>
  </si>
  <si>
    <t>Аварийно-диспетчерская служба</t>
  </si>
  <si>
    <t>Дератизация и дезинсекция мест общего пользования</t>
  </si>
  <si>
    <t xml:space="preserve">Обслуживание приборов учета </t>
  </si>
  <si>
    <t>Затраты на управление многоквартирным домом</t>
  </si>
  <si>
    <t>Услуги  паспортного  стола</t>
  </si>
  <si>
    <t xml:space="preserve">Услуги УФ ООО "РИЦ" по  начислению  и приему  платежей </t>
  </si>
  <si>
    <t>Наименование услуг</t>
  </si>
  <si>
    <t>Водоотведение</t>
  </si>
  <si>
    <t>Водоснабжение</t>
  </si>
  <si>
    <t>ГВС</t>
  </si>
  <si>
    <t>Теплоснабжение</t>
  </si>
  <si>
    <t>Электроэнергия</t>
  </si>
  <si>
    <t>Всего за 2013 год</t>
  </si>
  <si>
    <t xml:space="preserve">          Коммунальные услуги :</t>
  </si>
  <si>
    <t>Начислено, руб.</t>
  </si>
  <si>
    <t>Собрано,руб.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</si>
  <si>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</si>
  <si>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</si>
  <si>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</si>
  <si>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 xml:space="preserve">Обслуживание  общедомовых приборов учета </t>
  </si>
  <si>
    <t>Услуги Председателя Совета МКД (с учетом налогов: НДФЛ,ПФР,УСНО-39,2%)</t>
  </si>
  <si>
    <t>Услуги  УФ ООО «РИЦ» по учету и регистрации граждан</t>
  </si>
  <si>
    <t xml:space="preserve"> Вручено претензий о долге</t>
  </si>
  <si>
    <t>Обзвон должников</t>
  </si>
  <si>
    <t xml:space="preserve"> Заключено соглашений</t>
  </si>
  <si>
    <t>Наименование</t>
  </si>
  <si>
    <t>Единица измерения</t>
  </si>
  <si>
    <t xml:space="preserve">                                                                с 01.02.2013 г. по 31.12.2013 г.</t>
  </si>
  <si>
    <t>Тек.ремонт   системы ЦО  с установкой  предохр.клапана</t>
  </si>
  <si>
    <t>Услуги управляющей организации по представлению интересов собственников(в т.ч. агентские,  начисление и прием платежей УФ ООО"РИЦ", подготовка  и доставка счетов,управление  эксплуатацией  МКД)</t>
  </si>
  <si>
    <t xml:space="preserve">в многоквартирном доме № 8 по  бульвару   Пензенский  </t>
  </si>
  <si>
    <t xml:space="preserve">                             Работа УК по борьбе с задолженниками за ЖКУ</t>
  </si>
  <si>
    <t xml:space="preserve">Главный бухгалтер                                                                                  Л.Х.Коптяева    </t>
  </si>
  <si>
    <t>Начальник  ПТО                                                                                      Р.Ф.Спирина</t>
  </si>
  <si>
    <t>Ведущий экономист                                                                                Н.Е.Носкова</t>
  </si>
  <si>
    <t xml:space="preserve">Денежные средства собственников , собранные от использования  общего  имущества  жилого дома ,в т.ч. провайдеры ,аренда колясочных  ) </t>
  </si>
  <si>
    <t>Фактически  выполнено  по статье затрат " Текущий ремонт"</t>
  </si>
  <si>
    <t xml:space="preserve">Наимеонование работ </t>
  </si>
  <si>
    <t>Объем</t>
  </si>
  <si>
    <t xml:space="preserve">Единица измерения </t>
  </si>
  <si>
    <t>Стоимость работ,руб.</t>
  </si>
  <si>
    <t>ед.</t>
  </si>
  <si>
    <t xml:space="preserve"> Тек.ремонт   системы   ЦО с установкой  регулятора   перепада давления, ремонт  ХВС-ввод</t>
  </si>
  <si>
    <t xml:space="preserve"> Тек.ремонт  системы  ГВС,ЦО  (ТП)</t>
  </si>
  <si>
    <t>квартир</t>
  </si>
  <si>
    <t xml:space="preserve">Количество             </t>
  </si>
  <si>
    <t xml:space="preserve">Итого  содержание </t>
  </si>
  <si>
    <t xml:space="preserve">Рост задолженности за содержание в 2013 году составил 117190,37рублей </t>
  </si>
  <si>
    <t>Итого по текущему ремонту</t>
  </si>
  <si>
    <t xml:space="preserve">          Общая задолженность  населения  за жилищно-коммунальные  услуги   перед УК</t>
  </si>
  <si>
    <t xml:space="preserve">Директор ООО " УК  МегаЛинк"                                                            А.Г.Николаев  </t>
  </si>
  <si>
    <r>
      <t xml:space="preserve"> и ресурсоснабжающими организациями составляет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592580,87  руб</t>
    </r>
    <r>
      <rPr>
        <b/>
        <sz val="12"/>
        <rFont val="Times New Roman"/>
        <family val="1"/>
      </rPr>
      <t>.</t>
    </r>
    <r>
      <rPr>
        <b/>
        <u val="single"/>
        <sz val="12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за период  с 01.07.2006г.по 31.12.2013г.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</si>
</sst>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Arial Cyr"/>
      <family val="0"/>
    </font>
    <font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11"/>
      <color indexed="9"/>
      <name val="Arial"/>
      <family val="2"/>
    </font>
    <font>
      <b/>
      <sz val="12"/>
      <color indexed="9"/>
      <name val="Arial Cyr"/>
      <family val="0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sz val="10"/>
      <color theme="0"/>
      <name val="Arial Cyr"/>
      <family val="0"/>
    </font>
    <font>
      <sz val="11"/>
      <color theme="0"/>
      <name val="Times New Roman"/>
      <family val="1"/>
    </font>
    <font>
      <sz val="11"/>
      <color theme="0"/>
      <name val="Arial"/>
      <family val="2"/>
    </font>
    <font>
      <b/>
      <sz val="12"/>
      <color theme="0"/>
      <name val="Arial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165" fontId="12" fillId="0" borderId="20" xfId="0" applyNumberFormat="1" applyFont="1" applyFill="1" applyBorder="1" applyAlignment="1">
      <alignment horizontal="center" vertical="top" wrapText="1"/>
    </xf>
    <xf numFmtId="165" fontId="12" fillId="0" borderId="19" xfId="0" applyNumberFormat="1" applyFont="1" applyFill="1" applyBorder="1" applyAlignment="1">
      <alignment horizontal="center" vertical="top" wrapText="1"/>
    </xf>
    <xf numFmtId="1" fontId="4" fillId="0" borderId="21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right"/>
    </xf>
    <xf numFmtId="0" fontId="14" fillId="0" borderId="22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right" wrapText="1"/>
    </xf>
    <xf numFmtId="164" fontId="15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5" fontId="6" fillId="0" borderId="11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14" fillId="0" borderId="11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 vertical="center"/>
    </xf>
    <xf numFmtId="164" fontId="15" fillId="0" borderId="11" xfId="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65" fontId="9" fillId="0" borderId="11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vertical="center"/>
    </xf>
    <xf numFmtId="2" fontId="14" fillId="0" borderId="12" xfId="0" applyNumberFormat="1" applyFont="1" applyFill="1" applyBorder="1" applyAlignment="1">
      <alignment horizontal="center"/>
    </xf>
    <xf numFmtId="164" fontId="15" fillId="0" borderId="12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Fill="1" applyBorder="1" applyAlignment="1">
      <alignment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2" fontId="66" fillId="0" borderId="0" xfId="0" applyNumberFormat="1" applyFont="1" applyBorder="1" applyAlignment="1">
      <alignment horizontal="center"/>
    </xf>
    <xf numFmtId="0" fontId="67" fillId="0" borderId="0" xfId="0" applyNumberFormat="1" applyFont="1" applyFill="1" applyBorder="1" applyAlignment="1" applyProtection="1">
      <alignment horizontal="center" vertical="center" readingOrder="1"/>
      <protection/>
    </xf>
    <xf numFmtId="2" fontId="65" fillId="0" borderId="0" xfId="0" applyNumberFormat="1" applyFont="1" applyFill="1" applyBorder="1" applyAlignment="1">
      <alignment/>
    </xf>
    <xf numFmtId="2" fontId="66" fillId="0" borderId="0" xfId="0" applyNumberFormat="1" applyFont="1" applyBorder="1" applyAlignment="1">
      <alignment horizontal="center" vertical="center"/>
    </xf>
    <xf numFmtId="2" fontId="68" fillId="0" borderId="0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 applyProtection="1">
      <alignment horizontal="center" vertical="center" readingOrder="1"/>
      <protection/>
    </xf>
    <xf numFmtId="2" fontId="68" fillId="0" borderId="0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1" fontId="69" fillId="0" borderId="0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36" xfId="0" applyFont="1" applyBorder="1" applyAlignment="1">
      <alignment/>
    </xf>
    <xf numFmtId="0" fontId="14" fillId="0" borderId="37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36" xfId="0" applyFont="1" applyBorder="1" applyAlignment="1">
      <alignment/>
    </xf>
    <xf numFmtId="0" fontId="6" fillId="0" borderId="34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5" fillId="0" borderId="0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9" fillId="0" borderId="23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2" fontId="6" fillId="0" borderId="32" xfId="0" applyNumberFormat="1" applyFont="1" applyBorder="1" applyAlignment="1">
      <alignment horizontal="center"/>
    </xf>
    <xf numFmtId="2" fontId="6" fillId="0" borderId="32" xfId="0" applyNumberFormat="1" applyFont="1" applyFill="1" applyBorder="1" applyAlignment="1">
      <alignment horizontal="center"/>
    </xf>
    <xf numFmtId="2" fontId="6" fillId="0" borderId="32" xfId="0" applyNumberFormat="1" applyFont="1" applyFill="1" applyBorder="1" applyAlignment="1">
      <alignment horizontal="center" wrapText="1"/>
    </xf>
    <xf numFmtId="165" fontId="6" fillId="0" borderId="32" xfId="0" applyNumberFormat="1" applyFont="1" applyFill="1" applyBorder="1" applyAlignment="1">
      <alignment horizontal="right" wrapText="1"/>
    </xf>
    <xf numFmtId="164" fontId="15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9" fillId="0" borderId="16" xfId="0" applyFont="1" applyFill="1" applyBorder="1" applyAlignment="1">
      <alignment/>
    </xf>
    <xf numFmtId="2" fontId="14" fillId="0" borderId="41" xfId="0" applyNumberFormat="1" applyFont="1" applyFill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/>
    </xf>
    <xf numFmtId="2" fontId="70" fillId="0" borderId="13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64" fontId="16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2" fillId="0" borderId="4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65" fontId="12" fillId="0" borderId="0" xfId="0" applyNumberFormat="1" applyFont="1" applyFill="1" applyBorder="1" applyAlignment="1">
      <alignment horizontal="right"/>
    </xf>
    <xf numFmtId="0" fontId="12" fillId="0" borderId="44" xfId="0" applyFont="1" applyFill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165" fontId="12" fillId="0" borderId="46" xfId="0" applyNumberFormat="1" applyFont="1" applyFill="1" applyBorder="1" applyAlignment="1">
      <alignment horizontal="right"/>
    </xf>
    <xf numFmtId="165" fontId="22" fillId="0" borderId="46" xfId="0" applyNumberFormat="1" applyFont="1" applyFill="1" applyBorder="1" applyAlignment="1">
      <alignment horizontal="right"/>
    </xf>
    <xf numFmtId="0" fontId="22" fillId="0" borderId="46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Fill="1" applyBorder="1" applyAlignment="1">
      <alignment horizontal="right"/>
    </xf>
    <xf numFmtId="1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164" fontId="24" fillId="0" borderId="32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4" fontId="24" fillId="0" borderId="11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64" fontId="24" fillId="0" borderId="16" xfId="0" applyNumberFormat="1" applyFont="1" applyFill="1" applyBorder="1" applyAlignment="1">
      <alignment/>
    </xf>
    <xf numFmtId="0" fontId="6" fillId="0" borderId="48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 wrapText="1"/>
    </xf>
    <xf numFmtId="165" fontId="14" fillId="0" borderId="23" xfId="0" applyNumberFormat="1" applyFont="1" applyFill="1" applyBorder="1" applyAlignment="1">
      <alignment horizontal="center" wrapText="1"/>
    </xf>
    <xf numFmtId="165" fontId="14" fillId="0" borderId="41" xfId="0" applyNumberFormat="1" applyFont="1" applyFill="1" applyBorder="1" applyAlignment="1">
      <alignment horizont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21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wrapText="1"/>
    </xf>
    <xf numFmtId="0" fontId="14" fillId="0" borderId="5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0" fontId="6" fillId="0" borderId="57" xfId="0" applyFont="1" applyBorder="1" applyAlignment="1">
      <alignment horizontal="left" wrapText="1"/>
    </xf>
    <xf numFmtId="0" fontId="14" fillId="0" borderId="1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14" fillId="0" borderId="5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3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9"/>
  <sheetViews>
    <sheetView tabSelected="1" view="pageBreakPreview" zoomScaleNormal="75" zoomScaleSheetLayoutView="100" zoomScalePageLayoutView="0" workbookViewId="0" topLeftCell="A16">
      <selection activeCell="N22" sqref="N22"/>
    </sheetView>
  </sheetViews>
  <sheetFormatPr defaultColWidth="9.00390625" defaultRowHeight="12.75"/>
  <cols>
    <col min="1" max="1" width="3.00390625" style="6" customWidth="1"/>
    <col min="2" max="2" width="45.25390625" style="8" customWidth="1"/>
    <col min="3" max="3" width="14.75390625" style="8" customWidth="1"/>
    <col min="4" max="4" width="14.75390625" style="7" customWidth="1"/>
    <col min="5" max="5" width="14.25390625" style="11" customWidth="1"/>
    <col min="6" max="6" width="0.12890625" style="10" hidden="1" customWidth="1"/>
    <col min="7" max="7" width="10.125" style="9" hidden="1" customWidth="1"/>
    <col min="8" max="11" width="9.125" style="9" hidden="1" customWidth="1"/>
    <col min="12" max="12" width="0.12890625" style="9" hidden="1" customWidth="1"/>
    <col min="13" max="13" width="17.25390625" style="9" customWidth="1"/>
    <col min="14" max="14" width="15.625" style="9" customWidth="1"/>
    <col min="15" max="15" width="15.25390625" style="9" customWidth="1"/>
    <col min="16" max="16" width="9.625" style="9" bestFit="1" customWidth="1"/>
    <col min="17" max="21" width="9.125" style="9" customWidth="1"/>
    <col min="22" max="60" width="9.125" style="1" customWidth="1"/>
  </cols>
  <sheetData>
    <row r="1" spans="1:60" s="5" customFormat="1" ht="15.75" customHeight="1">
      <c r="A1" s="213" t="s">
        <v>24</v>
      </c>
      <c r="B1" s="213"/>
      <c r="C1" s="213"/>
      <c r="D1" s="213"/>
      <c r="E1" s="213"/>
      <c r="F1" s="57"/>
      <c r="G1" s="19"/>
      <c r="H1" s="19"/>
      <c r="I1" s="19"/>
      <c r="J1" s="19"/>
      <c r="K1" s="19"/>
      <c r="L1" s="19"/>
      <c r="M1" s="19"/>
      <c r="N1" s="18"/>
      <c r="O1" s="14"/>
      <c r="P1" s="14"/>
      <c r="Q1" s="14"/>
      <c r="R1" s="9"/>
      <c r="S1" s="9"/>
      <c r="T1" s="9"/>
      <c r="U1" s="9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13.5" customHeight="1">
      <c r="A2" s="58"/>
      <c r="B2" s="213" t="s">
        <v>60</v>
      </c>
      <c r="C2" s="213"/>
      <c r="D2" s="213"/>
      <c r="E2" s="59"/>
      <c r="F2" s="57"/>
      <c r="G2" s="19"/>
      <c r="H2" s="19"/>
      <c r="I2" s="19"/>
      <c r="J2" s="19"/>
      <c r="K2" s="19"/>
      <c r="L2" s="19"/>
      <c r="M2" s="19"/>
      <c r="N2" s="106"/>
      <c r="O2" s="107"/>
      <c r="P2" s="107"/>
      <c r="Q2" s="107"/>
      <c r="R2" s="9"/>
      <c r="S2" s="9"/>
      <c r="T2" s="9"/>
      <c r="U2" s="9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15.75" customHeight="1" thickBot="1">
      <c r="A3" s="58"/>
      <c r="B3" s="218" t="s">
        <v>57</v>
      </c>
      <c r="C3" s="218"/>
      <c r="D3" s="218"/>
      <c r="E3" s="60"/>
      <c r="F3" s="57"/>
      <c r="G3" s="19"/>
      <c r="H3" s="19"/>
      <c r="I3" s="19"/>
      <c r="J3" s="19"/>
      <c r="K3" s="19"/>
      <c r="L3" s="19"/>
      <c r="M3" s="19"/>
      <c r="N3" s="108"/>
      <c r="O3" s="107"/>
      <c r="P3" s="107"/>
      <c r="Q3" s="107"/>
      <c r="R3" s="9"/>
      <c r="S3" s="9"/>
      <c r="T3" s="9"/>
      <c r="U3" s="9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5" customFormat="1" ht="38.25" customHeight="1" thickBot="1">
      <c r="A4" s="84" t="s">
        <v>9</v>
      </c>
      <c r="B4" s="85" t="s">
        <v>0</v>
      </c>
      <c r="C4" s="86" t="s">
        <v>13</v>
      </c>
      <c r="D4" s="86" t="s">
        <v>14</v>
      </c>
      <c r="E4" s="86" t="s">
        <v>16</v>
      </c>
      <c r="F4" s="87"/>
      <c r="G4" s="87"/>
      <c r="H4" s="87"/>
      <c r="I4" s="87"/>
      <c r="J4" s="87"/>
      <c r="K4" s="87"/>
      <c r="L4" s="87"/>
      <c r="M4" s="132" t="s">
        <v>15</v>
      </c>
      <c r="N4" s="108"/>
      <c r="O4" s="107"/>
      <c r="P4" s="107"/>
      <c r="Q4" s="107"/>
      <c r="R4" s="9"/>
      <c r="S4" s="9"/>
      <c r="T4" s="9"/>
      <c r="U4" s="9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17" ht="12.75" customHeight="1" thickBot="1">
      <c r="A5" s="214" t="s">
        <v>26</v>
      </c>
      <c r="B5" s="215"/>
      <c r="C5" s="215"/>
      <c r="D5" s="215"/>
      <c r="E5" s="215"/>
      <c r="F5" s="215"/>
      <c r="G5" s="61"/>
      <c r="H5" s="61"/>
      <c r="I5" s="61"/>
      <c r="J5" s="61"/>
      <c r="K5" s="61"/>
      <c r="L5" s="61"/>
      <c r="M5" s="133"/>
      <c r="N5" s="109"/>
      <c r="O5" s="107"/>
      <c r="P5" s="107"/>
      <c r="Q5" s="107"/>
    </row>
    <row r="6" spans="1:17" ht="16.5" customHeight="1">
      <c r="A6" s="120">
        <v>1</v>
      </c>
      <c r="B6" s="141" t="s">
        <v>10</v>
      </c>
      <c r="C6" s="142">
        <f>N6*O6*11</f>
        <v>126937.81</v>
      </c>
      <c r="D6" s="143">
        <f>C6*88.28/100</f>
        <v>112060.7</v>
      </c>
      <c r="E6" s="144">
        <v>126937.81</v>
      </c>
      <c r="F6" s="145"/>
      <c r="G6" s="146"/>
      <c r="H6" s="121"/>
      <c r="I6" s="121"/>
      <c r="J6" s="121"/>
      <c r="K6" s="121"/>
      <c r="L6" s="121"/>
      <c r="M6" s="155">
        <f>E6-D6</f>
        <v>14877.11</v>
      </c>
      <c r="N6" s="109">
        <v>1.85</v>
      </c>
      <c r="O6" s="110">
        <v>6237.73</v>
      </c>
      <c r="P6" s="107"/>
      <c r="Q6" s="107"/>
    </row>
    <row r="7" spans="1:17" ht="13.5" customHeight="1">
      <c r="A7" s="134">
        <v>2</v>
      </c>
      <c r="B7" s="76" t="s">
        <v>1</v>
      </c>
      <c r="C7" s="62">
        <f aca="true" t="shared" si="0" ref="C7:C23">N7*O7*11</f>
        <v>43227.47</v>
      </c>
      <c r="D7" s="77">
        <f aca="true" t="shared" si="1" ref="D7:D23">C7*88.28/100</f>
        <v>38161.21</v>
      </c>
      <c r="E7" s="78">
        <v>43227.47</v>
      </c>
      <c r="F7" s="63"/>
      <c r="G7" s="66"/>
      <c r="H7" s="65"/>
      <c r="I7" s="65"/>
      <c r="J7" s="65"/>
      <c r="K7" s="65"/>
      <c r="L7" s="65"/>
      <c r="M7" s="156">
        <f aca="true" t="shared" si="2" ref="M7:M23">E7-D7</f>
        <v>5066.26</v>
      </c>
      <c r="N7" s="109">
        <v>0.63</v>
      </c>
      <c r="O7" s="110">
        <v>6237.73</v>
      </c>
      <c r="P7" s="107"/>
      <c r="Q7" s="107"/>
    </row>
    <row r="8" spans="1:17" ht="13.5" customHeight="1">
      <c r="A8" s="134">
        <v>3</v>
      </c>
      <c r="B8" s="76" t="s">
        <v>3</v>
      </c>
      <c r="C8" s="62">
        <f t="shared" si="0"/>
        <v>30190.61</v>
      </c>
      <c r="D8" s="77">
        <f t="shared" si="1"/>
        <v>26652.27</v>
      </c>
      <c r="E8" s="78">
        <v>30190.61</v>
      </c>
      <c r="F8" s="63"/>
      <c r="G8" s="66"/>
      <c r="H8" s="65"/>
      <c r="I8" s="65"/>
      <c r="J8" s="65"/>
      <c r="K8" s="65"/>
      <c r="L8" s="65"/>
      <c r="M8" s="156">
        <f t="shared" si="2"/>
        <v>3538.34</v>
      </c>
      <c r="N8" s="109">
        <v>0.44</v>
      </c>
      <c r="O8" s="110">
        <v>6237.73</v>
      </c>
      <c r="P8" s="107"/>
      <c r="Q8" s="107"/>
    </row>
    <row r="9" spans="1:17" ht="15" customHeight="1">
      <c r="A9" s="134">
        <v>4</v>
      </c>
      <c r="B9" s="76" t="s">
        <v>4</v>
      </c>
      <c r="C9" s="62">
        <f t="shared" si="0"/>
        <v>93316.44</v>
      </c>
      <c r="D9" s="77">
        <f t="shared" si="1"/>
        <v>82379.75</v>
      </c>
      <c r="E9" s="78">
        <v>93316.44</v>
      </c>
      <c r="F9" s="63"/>
      <c r="G9" s="64"/>
      <c r="H9" s="65"/>
      <c r="I9" s="65"/>
      <c r="J9" s="65"/>
      <c r="K9" s="65"/>
      <c r="L9" s="65"/>
      <c r="M9" s="156">
        <f t="shared" si="2"/>
        <v>10936.69</v>
      </c>
      <c r="N9" s="109">
        <v>1.36</v>
      </c>
      <c r="O9" s="110">
        <v>6237.73</v>
      </c>
      <c r="P9" s="107"/>
      <c r="Q9" s="107"/>
    </row>
    <row r="10" spans="1:17" ht="15" customHeight="1">
      <c r="A10" s="134">
        <v>5</v>
      </c>
      <c r="B10" s="76" t="s">
        <v>5</v>
      </c>
      <c r="C10" s="62">
        <f t="shared" si="0"/>
        <v>55578.17</v>
      </c>
      <c r="D10" s="77">
        <f t="shared" si="1"/>
        <v>49064.41</v>
      </c>
      <c r="E10" s="78">
        <v>55578.17</v>
      </c>
      <c r="F10" s="63"/>
      <c r="G10" s="64"/>
      <c r="H10" s="65"/>
      <c r="I10" s="65"/>
      <c r="J10" s="65"/>
      <c r="K10" s="65"/>
      <c r="L10" s="65"/>
      <c r="M10" s="156">
        <f t="shared" si="2"/>
        <v>6513.76</v>
      </c>
      <c r="N10" s="109">
        <v>0.81</v>
      </c>
      <c r="O10" s="110">
        <v>6237.73</v>
      </c>
      <c r="P10" s="107"/>
      <c r="Q10" s="107"/>
    </row>
    <row r="11" spans="1:17" ht="15" customHeight="1">
      <c r="A11" s="134">
        <v>6</v>
      </c>
      <c r="B11" s="76" t="s">
        <v>8</v>
      </c>
      <c r="C11" s="62">
        <f t="shared" si="0"/>
        <v>41855.17</v>
      </c>
      <c r="D11" s="77">
        <f t="shared" si="1"/>
        <v>36949.74</v>
      </c>
      <c r="E11" s="77">
        <v>41855.17</v>
      </c>
      <c r="F11" s="67"/>
      <c r="G11" s="64"/>
      <c r="H11" s="65"/>
      <c r="I11" s="65"/>
      <c r="J11" s="65"/>
      <c r="K11" s="65"/>
      <c r="L11" s="65"/>
      <c r="M11" s="156">
        <f t="shared" si="2"/>
        <v>4905.43</v>
      </c>
      <c r="N11" s="109">
        <v>0.61</v>
      </c>
      <c r="O11" s="110">
        <v>6237.73</v>
      </c>
      <c r="P11" s="107"/>
      <c r="Q11" s="107"/>
    </row>
    <row r="12" spans="1:17" ht="15" customHeight="1">
      <c r="A12" s="134">
        <v>7</v>
      </c>
      <c r="B12" s="76" t="s">
        <v>11</v>
      </c>
      <c r="C12" s="62">
        <f t="shared" si="0"/>
        <v>6861.5</v>
      </c>
      <c r="D12" s="77">
        <f t="shared" si="1"/>
        <v>6057.33</v>
      </c>
      <c r="E12" s="77">
        <v>6861.5</v>
      </c>
      <c r="F12" s="67"/>
      <c r="G12" s="64"/>
      <c r="H12" s="65"/>
      <c r="I12" s="65"/>
      <c r="J12" s="65"/>
      <c r="K12" s="65"/>
      <c r="L12" s="65"/>
      <c r="M12" s="156">
        <f t="shared" si="2"/>
        <v>804.17</v>
      </c>
      <c r="N12" s="109">
        <v>0.1</v>
      </c>
      <c r="O12" s="110">
        <v>6237.73</v>
      </c>
      <c r="P12" s="107"/>
      <c r="Q12" s="107"/>
    </row>
    <row r="13" spans="1:17" ht="15" customHeight="1">
      <c r="A13" s="134">
        <v>8</v>
      </c>
      <c r="B13" s="89" t="s">
        <v>12</v>
      </c>
      <c r="C13" s="62">
        <v>174960.56</v>
      </c>
      <c r="D13" s="77">
        <v>154436.21</v>
      </c>
      <c r="E13" s="77">
        <v>174960.56</v>
      </c>
      <c r="F13" s="67"/>
      <c r="G13" s="64"/>
      <c r="H13" s="65"/>
      <c r="I13" s="65"/>
      <c r="J13" s="65"/>
      <c r="K13" s="65"/>
      <c r="L13" s="65"/>
      <c r="M13" s="156">
        <f>E13-D13</f>
        <v>20524.35</v>
      </c>
      <c r="N13" s="109">
        <v>2.55</v>
      </c>
      <c r="O13" s="110">
        <v>6237.73</v>
      </c>
      <c r="P13" s="111"/>
      <c r="Q13" s="107"/>
    </row>
    <row r="14" spans="1:17" ht="15" customHeight="1">
      <c r="A14" s="134">
        <v>9</v>
      </c>
      <c r="B14" s="76" t="s">
        <v>46</v>
      </c>
      <c r="C14" s="62">
        <f t="shared" si="0"/>
        <v>1372.3</v>
      </c>
      <c r="D14" s="77">
        <f t="shared" si="1"/>
        <v>1211.47</v>
      </c>
      <c r="E14" s="77">
        <v>1372.3</v>
      </c>
      <c r="F14" s="67"/>
      <c r="G14" s="64"/>
      <c r="H14" s="65"/>
      <c r="I14" s="65"/>
      <c r="J14" s="65"/>
      <c r="K14" s="65"/>
      <c r="L14" s="65"/>
      <c r="M14" s="156">
        <f t="shared" si="2"/>
        <v>160.83</v>
      </c>
      <c r="N14" s="109">
        <v>0.02</v>
      </c>
      <c r="O14" s="110">
        <v>6237.73</v>
      </c>
      <c r="P14" s="107"/>
      <c r="Q14" s="107"/>
    </row>
    <row r="15" spans="1:60" s="13" customFormat="1" ht="14.25" customHeight="1">
      <c r="A15" s="134">
        <v>10</v>
      </c>
      <c r="B15" s="76" t="s">
        <v>6</v>
      </c>
      <c r="C15" s="62">
        <f t="shared" si="0"/>
        <v>107039.45</v>
      </c>
      <c r="D15" s="77">
        <f t="shared" si="1"/>
        <v>94494.43</v>
      </c>
      <c r="E15" s="77">
        <v>107039.45</v>
      </c>
      <c r="F15" s="68"/>
      <c r="G15" s="66"/>
      <c r="H15" s="65"/>
      <c r="I15" s="65"/>
      <c r="J15" s="65"/>
      <c r="K15" s="65"/>
      <c r="L15" s="65"/>
      <c r="M15" s="156">
        <f t="shared" si="2"/>
        <v>12545.02</v>
      </c>
      <c r="N15" s="109">
        <v>1.56</v>
      </c>
      <c r="O15" s="110">
        <v>6237.73</v>
      </c>
      <c r="P15" s="107"/>
      <c r="Q15" s="107"/>
      <c r="R15" s="9"/>
      <c r="S15" s="9"/>
      <c r="T15" s="9"/>
      <c r="U15" s="9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17" ht="15" customHeight="1">
      <c r="A16" s="134">
        <v>11</v>
      </c>
      <c r="B16" s="76" t="s">
        <v>47</v>
      </c>
      <c r="C16" s="62">
        <f t="shared" si="0"/>
        <v>23329.11</v>
      </c>
      <c r="D16" s="77">
        <f t="shared" si="1"/>
        <v>20594.94</v>
      </c>
      <c r="E16" s="77">
        <v>23329.11</v>
      </c>
      <c r="F16" s="67"/>
      <c r="G16" s="64"/>
      <c r="H16" s="65"/>
      <c r="I16" s="65"/>
      <c r="J16" s="65"/>
      <c r="K16" s="65"/>
      <c r="L16" s="65"/>
      <c r="M16" s="156">
        <f t="shared" si="2"/>
        <v>2734.17</v>
      </c>
      <c r="N16" s="109">
        <v>0.34</v>
      </c>
      <c r="O16" s="110">
        <v>6237.73</v>
      </c>
      <c r="P16" s="107"/>
      <c r="Q16" s="107"/>
    </row>
    <row r="17" spans="1:17" ht="15" customHeight="1">
      <c r="A17" s="134">
        <v>12</v>
      </c>
      <c r="B17" s="90" t="s">
        <v>48</v>
      </c>
      <c r="C17" s="62">
        <f t="shared" si="0"/>
        <v>43227.47</v>
      </c>
      <c r="D17" s="77">
        <f t="shared" si="1"/>
        <v>38161.21</v>
      </c>
      <c r="E17" s="77">
        <v>43227.47</v>
      </c>
      <c r="F17" s="67"/>
      <c r="G17" s="64"/>
      <c r="H17" s="65"/>
      <c r="I17" s="65"/>
      <c r="J17" s="65"/>
      <c r="K17" s="65"/>
      <c r="L17" s="65"/>
      <c r="M17" s="156">
        <f t="shared" si="2"/>
        <v>5066.26</v>
      </c>
      <c r="N17" s="109">
        <v>0.63</v>
      </c>
      <c r="O17" s="110">
        <v>6237.73</v>
      </c>
      <c r="P17" s="107"/>
      <c r="Q17" s="107"/>
    </row>
    <row r="18" spans="1:17" ht="15" customHeight="1">
      <c r="A18" s="134">
        <v>13</v>
      </c>
      <c r="B18" s="76" t="s">
        <v>31</v>
      </c>
      <c r="C18" s="62">
        <f t="shared" si="0"/>
        <v>3430.75</v>
      </c>
      <c r="D18" s="77">
        <f t="shared" si="1"/>
        <v>3028.67</v>
      </c>
      <c r="E18" s="77">
        <v>3430.75</v>
      </c>
      <c r="F18" s="67"/>
      <c r="G18" s="64"/>
      <c r="H18" s="65"/>
      <c r="I18" s="65"/>
      <c r="J18" s="65"/>
      <c r="K18" s="65"/>
      <c r="L18" s="65"/>
      <c r="M18" s="156">
        <f t="shared" si="2"/>
        <v>402.08</v>
      </c>
      <c r="N18" s="109">
        <v>0.05</v>
      </c>
      <c r="O18" s="110">
        <v>6237.73</v>
      </c>
      <c r="P18" s="107"/>
      <c r="Q18" s="107"/>
    </row>
    <row r="19" spans="1:17" ht="12" customHeight="1">
      <c r="A19" s="134">
        <v>14</v>
      </c>
      <c r="B19" s="89" t="s">
        <v>7</v>
      </c>
      <c r="C19" s="62">
        <f t="shared" si="0"/>
        <v>6175.35</v>
      </c>
      <c r="D19" s="77">
        <f t="shared" si="1"/>
        <v>5451.6</v>
      </c>
      <c r="E19" s="77">
        <v>6175.35</v>
      </c>
      <c r="F19" s="69"/>
      <c r="G19" s="64"/>
      <c r="H19" s="65"/>
      <c r="I19" s="65"/>
      <c r="J19" s="65"/>
      <c r="K19" s="65"/>
      <c r="L19" s="65"/>
      <c r="M19" s="156">
        <f t="shared" si="2"/>
        <v>723.75</v>
      </c>
      <c r="N19" s="109">
        <v>0.09</v>
      </c>
      <c r="O19" s="110">
        <v>6237.73</v>
      </c>
      <c r="P19" s="107"/>
      <c r="Q19" s="107"/>
    </row>
    <row r="20" spans="1:60" s="3" customFormat="1" ht="15" customHeight="1">
      <c r="A20" s="148">
        <v>15</v>
      </c>
      <c r="B20" s="91" t="s">
        <v>49</v>
      </c>
      <c r="C20" s="62">
        <f t="shared" si="0"/>
        <v>18526.06</v>
      </c>
      <c r="D20" s="77">
        <f t="shared" si="1"/>
        <v>16354.81</v>
      </c>
      <c r="E20" s="79">
        <v>18526.06</v>
      </c>
      <c r="F20" s="70"/>
      <c r="G20" s="71"/>
      <c r="H20" s="72"/>
      <c r="I20" s="72"/>
      <c r="J20" s="72"/>
      <c r="K20" s="72"/>
      <c r="L20" s="72"/>
      <c r="M20" s="157">
        <f t="shared" si="2"/>
        <v>2171.25</v>
      </c>
      <c r="N20" s="109">
        <v>0.27</v>
      </c>
      <c r="O20" s="110">
        <v>6237.73</v>
      </c>
      <c r="P20" s="107"/>
      <c r="Q20" s="107"/>
      <c r="R20" s="9"/>
      <c r="S20" s="9"/>
      <c r="T20" s="9"/>
      <c r="U20" s="9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s="13" customFormat="1" ht="12.75" customHeight="1">
      <c r="A21" s="148">
        <v>16</v>
      </c>
      <c r="B21" s="89" t="s">
        <v>50</v>
      </c>
      <c r="C21" s="62">
        <f t="shared" si="0"/>
        <v>48030.52</v>
      </c>
      <c r="D21" s="77">
        <f t="shared" si="1"/>
        <v>42401.34</v>
      </c>
      <c r="E21" s="79">
        <v>48030.52</v>
      </c>
      <c r="F21" s="73"/>
      <c r="G21" s="80"/>
      <c r="H21" s="72"/>
      <c r="I21" s="72"/>
      <c r="J21" s="72"/>
      <c r="K21" s="72"/>
      <c r="L21" s="72"/>
      <c r="M21" s="157">
        <f t="shared" si="2"/>
        <v>5629.18</v>
      </c>
      <c r="N21" s="109">
        <v>0.7</v>
      </c>
      <c r="O21" s="110">
        <v>6237.73</v>
      </c>
      <c r="P21" s="107"/>
      <c r="Q21" s="107"/>
      <c r="R21" s="9"/>
      <c r="S21" s="9"/>
      <c r="T21" s="9"/>
      <c r="U21" s="9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s="13" customFormat="1" ht="57" customHeight="1">
      <c r="A22" s="149">
        <v>17</v>
      </c>
      <c r="B22" s="150" t="s">
        <v>59</v>
      </c>
      <c r="C22" s="118">
        <f t="shared" si="0"/>
        <v>211334.29</v>
      </c>
      <c r="D22" s="79">
        <f t="shared" si="1"/>
        <v>186565.91</v>
      </c>
      <c r="E22" s="79">
        <v>211334.29</v>
      </c>
      <c r="F22" s="73"/>
      <c r="G22" s="80"/>
      <c r="H22" s="72"/>
      <c r="I22" s="72"/>
      <c r="J22" s="72"/>
      <c r="K22" s="72"/>
      <c r="L22" s="72"/>
      <c r="M22" s="158">
        <f t="shared" si="2"/>
        <v>24768.38</v>
      </c>
      <c r="N22" s="112">
        <v>3.08</v>
      </c>
      <c r="O22" s="110">
        <v>6237.73</v>
      </c>
      <c r="P22" s="107"/>
      <c r="Q22" s="107"/>
      <c r="R22" s="9"/>
      <c r="S22" s="9"/>
      <c r="T22" s="9"/>
      <c r="U22" s="9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s="3" customFormat="1" ht="18.75" customHeight="1" thickBot="1">
      <c r="A23" s="148">
        <v>18</v>
      </c>
      <c r="B23" s="151" t="s">
        <v>51</v>
      </c>
      <c r="C23" s="62">
        <f t="shared" si="0"/>
        <v>21956.81</v>
      </c>
      <c r="D23" s="77">
        <f t="shared" si="1"/>
        <v>19383.47</v>
      </c>
      <c r="E23" s="77">
        <v>21956.81</v>
      </c>
      <c r="F23" s="67"/>
      <c r="G23" s="64"/>
      <c r="H23" s="65"/>
      <c r="I23" s="65"/>
      <c r="J23" s="65"/>
      <c r="K23" s="65"/>
      <c r="L23" s="65"/>
      <c r="M23" s="157">
        <f t="shared" si="2"/>
        <v>2573.34</v>
      </c>
      <c r="N23" s="109">
        <v>0.32</v>
      </c>
      <c r="O23" s="110">
        <v>6237.73</v>
      </c>
      <c r="P23" s="107"/>
      <c r="Q23" s="107"/>
      <c r="R23" s="9"/>
      <c r="S23" s="9"/>
      <c r="T23" s="9"/>
      <c r="U23" s="9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s="3" customFormat="1" ht="15" customHeight="1" thickBot="1">
      <c r="A24" s="223" t="s">
        <v>76</v>
      </c>
      <c r="B24" s="224"/>
      <c r="C24" s="154">
        <f>SUM(C6:C23)</f>
        <v>1057349.84</v>
      </c>
      <c r="D24" s="153">
        <f>SUM(D6:D23)</f>
        <v>933409.47</v>
      </c>
      <c r="E24" s="81">
        <f>SUM(E6:E23)</f>
        <v>1057349.84</v>
      </c>
      <c r="F24" s="74"/>
      <c r="G24" s="82"/>
      <c r="H24" s="75"/>
      <c r="I24" s="75"/>
      <c r="J24" s="75"/>
      <c r="K24" s="75"/>
      <c r="L24" s="75"/>
      <c r="M24" s="137">
        <f>SUM(M6:M23)</f>
        <v>123940.37</v>
      </c>
      <c r="N24" s="113"/>
      <c r="O24" s="114"/>
      <c r="P24" s="107"/>
      <c r="Q24" s="107"/>
      <c r="R24" s="9"/>
      <c r="S24" s="9"/>
      <c r="T24" s="9"/>
      <c r="U24" s="9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s="3" customFormat="1" ht="25.5" customHeight="1" thickBot="1">
      <c r="A25" s="225" t="s">
        <v>65</v>
      </c>
      <c r="B25" s="226"/>
      <c r="C25" s="227"/>
      <c r="D25" s="159">
        <v>6750</v>
      </c>
      <c r="E25" s="81"/>
      <c r="F25" s="74"/>
      <c r="G25" s="82"/>
      <c r="H25" s="75"/>
      <c r="I25" s="75"/>
      <c r="J25" s="75"/>
      <c r="K25" s="75"/>
      <c r="L25" s="75"/>
      <c r="M25" s="161">
        <f>M24-D25</f>
        <v>117190.37</v>
      </c>
      <c r="N25" s="113"/>
      <c r="O25" s="114"/>
      <c r="P25" s="107"/>
      <c r="Q25" s="107"/>
      <c r="R25" s="9"/>
      <c r="S25" s="9"/>
      <c r="T25" s="9"/>
      <c r="U25" s="9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s="3" customFormat="1" ht="18" customHeight="1">
      <c r="A26" s="210" t="s">
        <v>77</v>
      </c>
      <c r="B26" s="210"/>
      <c r="C26" s="210"/>
      <c r="D26" s="210"/>
      <c r="E26" s="210"/>
      <c r="F26" s="22"/>
      <c r="G26" s="136"/>
      <c r="H26" s="19"/>
      <c r="I26" s="19"/>
      <c r="J26" s="19"/>
      <c r="K26" s="19"/>
      <c r="L26" s="19"/>
      <c r="M26" s="160"/>
      <c r="N26" s="113"/>
      <c r="O26" s="114"/>
      <c r="P26" s="107"/>
      <c r="Q26" s="107"/>
      <c r="R26" s="9"/>
      <c r="S26" s="9"/>
      <c r="T26" s="9"/>
      <c r="U26" s="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s="3" customFormat="1" ht="15" customHeight="1">
      <c r="A27" s="119"/>
      <c r="B27" s="119"/>
      <c r="C27" s="135"/>
      <c r="D27" s="83"/>
      <c r="E27" s="135"/>
      <c r="F27" s="22"/>
      <c r="G27" s="136"/>
      <c r="H27" s="19"/>
      <c r="I27" s="19"/>
      <c r="J27" s="19"/>
      <c r="K27" s="19"/>
      <c r="L27" s="19"/>
      <c r="M27" s="83"/>
      <c r="N27" s="113"/>
      <c r="O27" s="114"/>
      <c r="P27" s="107"/>
      <c r="Q27" s="107"/>
      <c r="R27" s="9"/>
      <c r="S27" s="9"/>
      <c r="T27" s="9"/>
      <c r="U27" s="9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17" ht="14.25" customHeight="1" thickBot="1">
      <c r="A28" s="228" t="s">
        <v>66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107"/>
      <c r="O28" s="107"/>
      <c r="P28" s="107"/>
      <c r="Q28" s="107"/>
    </row>
    <row r="29" spans="1:17" ht="32.25" customHeight="1" thickBot="1">
      <c r="A29" s="138"/>
      <c r="B29" s="203" t="s">
        <v>67</v>
      </c>
      <c r="C29" s="204"/>
      <c r="D29" s="85" t="s">
        <v>68</v>
      </c>
      <c r="E29" s="205" t="s">
        <v>69</v>
      </c>
      <c r="F29" s="206"/>
      <c r="G29" s="206"/>
      <c r="H29" s="207"/>
      <c r="I29" s="139"/>
      <c r="J29" s="139"/>
      <c r="K29" s="139"/>
      <c r="L29" s="139"/>
      <c r="M29" s="140" t="s">
        <v>70</v>
      </c>
      <c r="N29" s="107"/>
      <c r="O29" s="107"/>
      <c r="P29" s="107"/>
      <c r="Q29" s="107"/>
    </row>
    <row r="30" spans="1:17" ht="18" customHeight="1">
      <c r="A30" s="120">
        <v>1</v>
      </c>
      <c r="B30" s="208" t="s">
        <v>58</v>
      </c>
      <c r="C30" s="209"/>
      <c r="D30" s="104">
        <v>7</v>
      </c>
      <c r="E30" s="190" t="s">
        <v>71</v>
      </c>
      <c r="F30" s="191"/>
      <c r="G30" s="192"/>
      <c r="H30" s="147"/>
      <c r="I30" s="147"/>
      <c r="J30" s="147"/>
      <c r="K30" s="147"/>
      <c r="L30" s="147"/>
      <c r="M30" s="193">
        <v>12150</v>
      </c>
      <c r="N30" s="107">
        <v>12.15</v>
      </c>
      <c r="O30" s="107"/>
      <c r="P30" s="107"/>
      <c r="Q30" s="107"/>
    </row>
    <row r="31" spans="1:17" ht="28.5" customHeight="1">
      <c r="A31" s="122">
        <v>2</v>
      </c>
      <c r="B31" s="219" t="s">
        <v>72</v>
      </c>
      <c r="C31" s="220"/>
      <c r="D31" s="93">
        <v>7</v>
      </c>
      <c r="E31" s="194" t="s">
        <v>71</v>
      </c>
      <c r="F31" s="195"/>
      <c r="G31" s="196"/>
      <c r="H31" s="72"/>
      <c r="I31" s="72"/>
      <c r="J31" s="72"/>
      <c r="K31" s="72"/>
      <c r="L31" s="72"/>
      <c r="M31" s="197">
        <v>28398</v>
      </c>
      <c r="N31" s="107">
        <v>28.398</v>
      </c>
      <c r="O31" s="107"/>
      <c r="P31" s="107"/>
      <c r="Q31" s="107"/>
    </row>
    <row r="32" spans="1:17" ht="14.25" customHeight="1" thickBot="1">
      <c r="A32" s="162">
        <v>3</v>
      </c>
      <c r="B32" s="221" t="s">
        <v>73</v>
      </c>
      <c r="C32" s="222"/>
      <c r="D32" s="198">
        <v>7</v>
      </c>
      <c r="E32" s="199" t="s">
        <v>71</v>
      </c>
      <c r="F32" s="200"/>
      <c r="G32" s="201"/>
      <c r="H32" s="152"/>
      <c r="I32" s="152"/>
      <c r="J32" s="152"/>
      <c r="K32" s="152"/>
      <c r="L32" s="152"/>
      <c r="M32" s="202">
        <v>6529</v>
      </c>
      <c r="N32" s="107">
        <v>6.529</v>
      </c>
      <c r="O32" s="107"/>
      <c r="P32" s="107"/>
      <c r="Q32" s="107"/>
    </row>
    <row r="33" spans="1:17" ht="14.25" customHeight="1" thickBot="1">
      <c r="A33" s="163"/>
      <c r="B33" s="211" t="s">
        <v>78</v>
      </c>
      <c r="C33" s="212"/>
      <c r="D33" s="164"/>
      <c r="E33" s="165"/>
      <c r="F33" s="166"/>
      <c r="G33" s="167"/>
      <c r="H33" s="75"/>
      <c r="I33" s="75"/>
      <c r="J33" s="75"/>
      <c r="K33" s="75"/>
      <c r="L33" s="75"/>
      <c r="M33" s="168">
        <f>SUM(M30:M32)</f>
        <v>47077</v>
      </c>
      <c r="N33" s="107"/>
      <c r="O33" s="107"/>
      <c r="P33" s="107"/>
      <c r="Q33" s="107"/>
    </row>
    <row r="34" spans="1:17" ht="14.25" customHeight="1">
      <c r="A34" s="169" t="s">
        <v>79</v>
      </c>
      <c r="B34" s="170"/>
      <c r="C34" s="170"/>
      <c r="D34" s="170"/>
      <c r="E34" s="171"/>
      <c r="F34" s="172"/>
      <c r="G34" s="171"/>
      <c r="H34" s="171"/>
      <c r="I34" s="171"/>
      <c r="J34" s="171"/>
      <c r="K34" s="171"/>
      <c r="L34" s="171"/>
      <c r="M34" s="173"/>
      <c r="N34" s="107"/>
      <c r="O34" s="107"/>
      <c r="P34" s="107"/>
      <c r="Q34" s="107"/>
    </row>
    <row r="35" spans="1:17" ht="15.75" customHeight="1" thickBot="1">
      <c r="A35" s="174" t="s">
        <v>81</v>
      </c>
      <c r="B35" s="175"/>
      <c r="C35" s="175"/>
      <c r="D35" s="175"/>
      <c r="E35" s="176"/>
      <c r="F35" s="177"/>
      <c r="G35" s="178"/>
      <c r="H35" s="178"/>
      <c r="I35" s="178"/>
      <c r="J35" s="178"/>
      <c r="K35" s="178"/>
      <c r="L35" s="178"/>
      <c r="M35" s="179"/>
      <c r="N35" s="115"/>
      <c r="O35" s="115"/>
      <c r="P35" s="107"/>
      <c r="Q35" s="107"/>
    </row>
    <row r="36" spans="1:17" ht="21.75" customHeight="1" thickBot="1">
      <c r="A36" s="119"/>
      <c r="B36" s="119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115"/>
      <c r="O36" s="115"/>
      <c r="P36" s="107"/>
      <c r="Q36" s="107"/>
    </row>
    <row r="37" spans="1:60" ht="27" customHeight="1" thickBot="1">
      <c r="A37" s="123" t="s">
        <v>61</v>
      </c>
      <c r="B37" s="124"/>
      <c r="C37" s="125"/>
      <c r="D37" s="125"/>
      <c r="E37" s="126"/>
      <c r="F37" s="126"/>
      <c r="G37" s="126"/>
      <c r="H37" s="126"/>
      <c r="I37" s="126"/>
      <c r="J37" s="126"/>
      <c r="K37" s="126"/>
      <c r="L37" s="126"/>
      <c r="M37" s="127"/>
      <c r="N37" s="116"/>
      <c r="O37" s="116"/>
      <c r="P37" s="116"/>
      <c r="Q37" s="116"/>
      <c r="R37" s="1"/>
      <c r="S37" s="1"/>
      <c r="T37" s="1"/>
      <c r="U37" s="1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17" ht="35.25" customHeight="1" thickBot="1">
      <c r="A38" s="102"/>
      <c r="B38" s="216" t="s">
        <v>55</v>
      </c>
      <c r="C38" s="217"/>
      <c r="D38" s="217"/>
      <c r="E38" s="99" t="s">
        <v>56</v>
      </c>
      <c r="F38" s="100"/>
      <c r="G38" s="101"/>
      <c r="H38" s="101"/>
      <c r="I38" s="101"/>
      <c r="J38" s="101"/>
      <c r="K38" s="101"/>
      <c r="L38" s="101"/>
      <c r="M38" s="128" t="s">
        <v>75</v>
      </c>
      <c r="N38" s="107"/>
      <c r="O38" s="107"/>
      <c r="P38" s="107"/>
      <c r="Q38" s="107"/>
    </row>
    <row r="39" spans="1:17" ht="12.75">
      <c r="A39" s="103">
        <v>1</v>
      </c>
      <c r="B39" s="231" t="s">
        <v>52</v>
      </c>
      <c r="C39" s="231"/>
      <c r="D39" s="231"/>
      <c r="E39" s="104" t="s">
        <v>74</v>
      </c>
      <c r="F39" s="105"/>
      <c r="G39" s="105"/>
      <c r="H39" s="105"/>
      <c r="I39" s="105"/>
      <c r="J39" s="105"/>
      <c r="K39" s="105"/>
      <c r="L39" s="105"/>
      <c r="M39" s="129">
        <v>110</v>
      </c>
      <c r="N39" s="117"/>
      <c r="O39" s="107"/>
      <c r="P39" s="107"/>
      <c r="Q39" s="107"/>
    </row>
    <row r="40" spans="1:17" ht="12.75">
      <c r="A40" s="97">
        <v>2</v>
      </c>
      <c r="B40" s="232" t="s">
        <v>53</v>
      </c>
      <c r="C40" s="232"/>
      <c r="D40" s="232"/>
      <c r="E40" s="93" t="s">
        <v>74</v>
      </c>
      <c r="F40" s="67"/>
      <c r="G40" s="92"/>
      <c r="H40" s="92"/>
      <c r="I40" s="92"/>
      <c r="J40" s="92"/>
      <c r="K40" s="92"/>
      <c r="L40" s="92"/>
      <c r="M40" s="130">
        <v>11</v>
      </c>
      <c r="N40" s="117"/>
      <c r="O40" s="107"/>
      <c r="P40" s="107"/>
      <c r="Q40" s="107"/>
    </row>
    <row r="41" spans="1:17" ht="13.5" thickBot="1">
      <c r="A41" s="98">
        <v>3</v>
      </c>
      <c r="B41" s="233" t="s">
        <v>54</v>
      </c>
      <c r="C41" s="233"/>
      <c r="D41" s="233"/>
      <c r="E41" s="94" t="s">
        <v>74</v>
      </c>
      <c r="F41" s="95"/>
      <c r="G41" s="96"/>
      <c r="H41" s="96"/>
      <c r="I41" s="96"/>
      <c r="J41" s="96"/>
      <c r="K41" s="96"/>
      <c r="L41" s="96"/>
      <c r="M41" s="131">
        <v>4</v>
      </c>
      <c r="N41" s="117"/>
      <c r="O41" s="107"/>
      <c r="P41" s="107"/>
      <c r="Q41" s="107"/>
    </row>
    <row r="42" spans="1:13" ht="12.75">
      <c r="A42" s="88"/>
      <c r="B42" s="20"/>
      <c r="C42" s="20"/>
      <c r="D42" s="20"/>
      <c r="E42" s="22"/>
      <c r="F42" s="21"/>
      <c r="G42" s="19"/>
      <c r="H42" s="19"/>
      <c r="I42" s="19"/>
      <c r="J42" s="19"/>
      <c r="K42" s="19"/>
      <c r="L42" s="19"/>
      <c r="M42" s="19"/>
    </row>
    <row r="43" spans="1:13" ht="15">
      <c r="A43" s="24"/>
      <c r="B43" s="230" t="s">
        <v>80</v>
      </c>
      <c r="C43" s="230"/>
      <c r="D43" s="230"/>
      <c r="E43" s="230"/>
      <c r="F43" s="180"/>
      <c r="G43" s="181"/>
      <c r="H43" s="181"/>
      <c r="I43" s="19"/>
      <c r="J43" s="19"/>
      <c r="K43" s="19"/>
      <c r="L43" s="19"/>
      <c r="M43" s="19"/>
    </row>
    <row r="44" spans="1:13" ht="15">
      <c r="A44" s="23"/>
      <c r="B44" s="182"/>
      <c r="C44" s="182"/>
      <c r="D44" s="183"/>
      <c r="E44" s="184"/>
      <c r="F44" s="180"/>
      <c r="G44" s="181"/>
      <c r="H44" s="181"/>
      <c r="I44" s="19"/>
      <c r="J44" s="19"/>
      <c r="K44" s="19"/>
      <c r="L44" s="19"/>
      <c r="M44" s="19"/>
    </row>
    <row r="45" spans="1:13" ht="15">
      <c r="A45" s="23"/>
      <c r="B45" s="229" t="s">
        <v>62</v>
      </c>
      <c r="C45" s="229"/>
      <c r="D45" s="229"/>
      <c r="E45" s="229"/>
      <c r="F45" s="185"/>
      <c r="G45" s="186"/>
      <c r="H45" s="186"/>
      <c r="I45" s="19"/>
      <c r="J45" s="19"/>
      <c r="K45" s="19"/>
      <c r="L45" s="19"/>
      <c r="M45" s="19"/>
    </row>
    <row r="46" spans="1:8" ht="15">
      <c r="A46" s="23"/>
      <c r="B46" s="182"/>
      <c r="C46" s="182"/>
      <c r="D46" s="183"/>
      <c r="E46" s="187"/>
      <c r="F46" s="185"/>
      <c r="G46" s="186"/>
      <c r="H46" s="186"/>
    </row>
    <row r="47" spans="2:8" ht="15">
      <c r="B47" s="229" t="s">
        <v>63</v>
      </c>
      <c r="C47" s="229"/>
      <c r="D47" s="229"/>
      <c r="E47" s="229"/>
      <c r="F47" s="229"/>
      <c r="G47" s="229"/>
      <c r="H47" s="229"/>
    </row>
    <row r="48" spans="2:8" ht="14.25">
      <c r="B48" s="188"/>
      <c r="C48" s="188"/>
      <c r="D48" s="15"/>
      <c r="E48" s="189"/>
      <c r="F48" s="185"/>
      <c r="G48" s="186"/>
      <c r="H48" s="186"/>
    </row>
    <row r="49" spans="2:8" ht="15">
      <c r="B49" s="229" t="s">
        <v>64</v>
      </c>
      <c r="C49" s="229"/>
      <c r="D49" s="229"/>
      <c r="E49" s="229"/>
      <c r="F49" s="229"/>
      <c r="G49" s="186"/>
      <c r="H49" s="186"/>
    </row>
  </sheetData>
  <sheetProtection/>
  <mergeCells count="22">
    <mergeCell ref="B47:H47"/>
    <mergeCell ref="B49:F49"/>
    <mergeCell ref="B43:E43"/>
    <mergeCell ref="B39:D39"/>
    <mergeCell ref="B40:D40"/>
    <mergeCell ref="B41:D41"/>
    <mergeCell ref="B45:E45"/>
    <mergeCell ref="B38:D38"/>
    <mergeCell ref="B3:D3"/>
    <mergeCell ref="B31:C31"/>
    <mergeCell ref="B32:C32"/>
    <mergeCell ref="A24:B24"/>
    <mergeCell ref="A25:C25"/>
    <mergeCell ref="A28:M28"/>
    <mergeCell ref="B29:C29"/>
    <mergeCell ref="E29:H29"/>
    <mergeCell ref="B30:C30"/>
    <mergeCell ref="A26:E26"/>
    <mergeCell ref="B33:C33"/>
    <mergeCell ref="A1:E1"/>
    <mergeCell ref="B2:D2"/>
    <mergeCell ref="A5:F5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">
      <selection activeCell="C29" sqref="C29:D34"/>
    </sheetView>
  </sheetViews>
  <sheetFormatPr defaultColWidth="9.00390625" defaultRowHeight="12.75"/>
  <cols>
    <col min="1" max="1" width="89.75390625" style="0" customWidth="1"/>
    <col min="2" max="2" width="20.875" style="0" customWidth="1"/>
    <col min="3" max="3" width="23.75390625" style="0" customWidth="1"/>
    <col min="4" max="4" width="26.25390625" style="0" customWidth="1"/>
    <col min="5" max="5" width="12.25390625" style="0" customWidth="1"/>
  </cols>
  <sheetData>
    <row r="1" spans="1:10" ht="15" thickBot="1">
      <c r="A1" s="237" t="s">
        <v>27</v>
      </c>
      <c r="B1" s="238"/>
      <c r="C1" s="238"/>
      <c r="D1" s="239"/>
      <c r="E1" s="16"/>
      <c r="F1" s="1"/>
      <c r="G1" s="1"/>
      <c r="H1" s="1"/>
      <c r="I1" s="1"/>
      <c r="J1" s="1"/>
    </row>
    <row r="2" spans="1:10" ht="24" customHeight="1" thickBot="1">
      <c r="A2" s="244" t="s">
        <v>18</v>
      </c>
      <c r="B2" s="242" t="s">
        <v>20</v>
      </c>
      <c r="C2" s="243"/>
      <c r="D2" s="240" t="s">
        <v>23</v>
      </c>
      <c r="E2" s="16"/>
      <c r="F2" s="1"/>
      <c r="G2" s="1"/>
      <c r="H2" s="1"/>
      <c r="I2" s="1"/>
      <c r="J2" s="1"/>
    </row>
    <row r="3" spans="1:10" ht="32.25" customHeight="1" thickBot="1">
      <c r="A3" s="245"/>
      <c r="B3" s="32" t="s">
        <v>19</v>
      </c>
      <c r="C3" s="33" t="s">
        <v>22</v>
      </c>
      <c r="D3" s="241"/>
      <c r="E3" s="16"/>
      <c r="F3" s="1"/>
      <c r="G3" s="1"/>
      <c r="H3" s="1"/>
      <c r="I3" s="1"/>
      <c r="J3" s="1"/>
    </row>
    <row r="4" spans="1:10" ht="16.5" customHeight="1">
      <c r="A4" s="246" t="s">
        <v>2</v>
      </c>
      <c r="B4" s="247"/>
      <c r="C4" s="247"/>
      <c r="D4" s="248"/>
      <c r="E4" s="17"/>
      <c r="F4" s="1"/>
      <c r="G4" s="1"/>
      <c r="H4" s="1"/>
      <c r="I4" s="1"/>
      <c r="J4" s="1"/>
    </row>
    <row r="5" spans="1:10" ht="15">
      <c r="A5" s="43" t="s">
        <v>10</v>
      </c>
      <c r="B5" s="27">
        <v>1.85</v>
      </c>
      <c r="C5" s="27">
        <f>B5*G5</f>
        <v>28990.78</v>
      </c>
      <c r="D5" s="26">
        <f>C5*12</f>
        <v>347889.36</v>
      </c>
      <c r="E5" s="16"/>
      <c r="F5" s="1"/>
      <c r="G5" s="1">
        <v>15670.69</v>
      </c>
      <c r="H5" s="1"/>
      <c r="I5" s="1"/>
      <c r="J5" s="1"/>
    </row>
    <row r="6" spans="1:10" ht="12" customHeight="1">
      <c r="A6" s="43" t="s">
        <v>1</v>
      </c>
      <c r="B6" s="27">
        <v>0.63</v>
      </c>
      <c r="C6" s="27">
        <f aca="true" t="shared" si="0" ref="C6:C24">B6*G6</f>
        <v>9872.53</v>
      </c>
      <c r="D6" s="26">
        <f aca="true" t="shared" si="1" ref="D6:D25">C6*12</f>
        <v>118470.36</v>
      </c>
      <c r="E6" s="16"/>
      <c r="F6" s="1"/>
      <c r="G6" s="1">
        <v>15670.69</v>
      </c>
      <c r="H6" s="1"/>
      <c r="I6" s="1"/>
      <c r="J6" s="1"/>
    </row>
    <row r="7" spans="1:10" ht="15">
      <c r="A7" s="43" t="s">
        <v>3</v>
      </c>
      <c r="B7" s="27">
        <v>0.44</v>
      </c>
      <c r="C7" s="27">
        <f t="shared" si="0"/>
        <v>6895.1</v>
      </c>
      <c r="D7" s="26">
        <f t="shared" si="1"/>
        <v>82741.2</v>
      </c>
      <c r="E7" s="16"/>
      <c r="F7" s="1"/>
      <c r="G7" s="1">
        <v>15670.69</v>
      </c>
      <c r="H7" s="1"/>
      <c r="I7" s="1"/>
      <c r="J7" s="1"/>
    </row>
    <row r="8" spans="1:10" ht="15">
      <c r="A8" s="43" t="s">
        <v>4</v>
      </c>
      <c r="B8" s="27">
        <v>1.36</v>
      </c>
      <c r="C8" s="27">
        <f t="shared" si="0"/>
        <v>21312.14</v>
      </c>
      <c r="D8" s="26">
        <f t="shared" si="1"/>
        <v>255745.68</v>
      </c>
      <c r="E8" s="16"/>
      <c r="F8" s="1"/>
      <c r="G8" s="1">
        <v>15670.69</v>
      </c>
      <c r="H8" s="1"/>
      <c r="I8" s="1"/>
      <c r="J8" s="1"/>
    </row>
    <row r="9" spans="1:10" ht="15">
      <c r="A9" s="43" t="s">
        <v>5</v>
      </c>
      <c r="B9" s="27">
        <v>0.81</v>
      </c>
      <c r="C9" s="27">
        <f t="shared" si="0"/>
        <v>12693.26</v>
      </c>
      <c r="D9" s="26">
        <f t="shared" si="1"/>
        <v>152319.12</v>
      </c>
      <c r="E9" s="16"/>
      <c r="F9" s="1"/>
      <c r="G9" s="1">
        <v>15670.69</v>
      </c>
      <c r="H9" s="1"/>
      <c r="I9" s="1"/>
      <c r="J9" s="1"/>
    </row>
    <row r="10" spans="1:10" ht="15">
      <c r="A10" s="43" t="s">
        <v>8</v>
      </c>
      <c r="B10" s="27">
        <v>0.61</v>
      </c>
      <c r="C10" s="27">
        <f t="shared" si="0"/>
        <v>9559.12</v>
      </c>
      <c r="D10" s="26">
        <f t="shared" si="1"/>
        <v>114709.44</v>
      </c>
      <c r="E10" s="16"/>
      <c r="F10" s="1"/>
      <c r="G10" s="1">
        <v>15670.69</v>
      </c>
      <c r="H10" s="1"/>
      <c r="I10" s="1"/>
      <c r="J10" s="1"/>
    </row>
    <row r="11" spans="1:10" ht="13.5" customHeight="1">
      <c r="A11" s="43" t="s">
        <v>11</v>
      </c>
      <c r="B11" s="27">
        <v>0.1</v>
      </c>
      <c r="C11" s="27">
        <f t="shared" si="0"/>
        <v>1567.07</v>
      </c>
      <c r="D11" s="26">
        <f t="shared" si="1"/>
        <v>18804.84</v>
      </c>
      <c r="E11" s="16"/>
      <c r="F11" s="1"/>
      <c r="G11" s="1">
        <v>15670.69</v>
      </c>
      <c r="H11" s="1"/>
      <c r="I11" s="1"/>
      <c r="J11" s="1"/>
    </row>
    <row r="12" spans="1:10" ht="13.5" customHeight="1">
      <c r="A12" s="25" t="s">
        <v>12</v>
      </c>
      <c r="B12" s="27">
        <v>2.45</v>
      </c>
      <c r="C12" s="27">
        <f t="shared" si="0"/>
        <v>38393.19</v>
      </c>
      <c r="D12" s="26">
        <f t="shared" si="1"/>
        <v>460718.28</v>
      </c>
      <c r="E12" s="16"/>
      <c r="F12" s="1"/>
      <c r="G12" s="1">
        <v>15670.69</v>
      </c>
      <c r="H12" s="1"/>
      <c r="I12" s="1"/>
      <c r="J12" s="1"/>
    </row>
    <row r="13" spans="1:10" ht="13.5" customHeight="1">
      <c r="A13" s="43" t="s">
        <v>28</v>
      </c>
      <c r="B13" s="27">
        <v>0.02</v>
      </c>
      <c r="C13" s="27">
        <f t="shared" si="0"/>
        <v>313.41</v>
      </c>
      <c r="D13" s="26">
        <f t="shared" si="1"/>
        <v>3760.92</v>
      </c>
      <c r="E13" s="16"/>
      <c r="F13" s="1"/>
      <c r="G13" s="1">
        <v>15670.69</v>
      </c>
      <c r="H13" s="1"/>
      <c r="I13" s="1"/>
      <c r="J13" s="1"/>
    </row>
    <row r="14" spans="1:10" ht="11.25" customHeight="1">
      <c r="A14" s="43" t="s">
        <v>6</v>
      </c>
      <c r="B14" s="27">
        <v>1.56</v>
      </c>
      <c r="C14" s="27">
        <f t="shared" si="0"/>
        <v>24446.28</v>
      </c>
      <c r="D14" s="26">
        <f t="shared" si="1"/>
        <v>293355.36</v>
      </c>
      <c r="E14" s="16"/>
      <c r="F14" s="1"/>
      <c r="G14" s="1">
        <v>15670.69</v>
      </c>
      <c r="H14" s="1"/>
      <c r="I14" s="1"/>
      <c r="J14" s="1"/>
    </row>
    <row r="15" spans="1:10" ht="12.75" customHeight="1">
      <c r="A15" s="43" t="s">
        <v>29</v>
      </c>
      <c r="B15" s="27">
        <v>0.34</v>
      </c>
      <c r="C15" s="27">
        <f t="shared" si="0"/>
        <v>5328.03</v>
      </c>
      <c r="D15" s="26">
        <f t="shared" si="1"/>
        <v>63936.36</v>
      </c>
      <c r="E15" s="16"/>
      <c r="F15" s="1"/>
      <c r="G15" s="1">
        <v>15670.69</v>
      </c>
      <c r="H15" s="1"/>
      <c r="I15" s="1"/>
      <c r="J15" s="1"/>
    </row>
    <row r="16" spans="1:10" ht="15">
      <c r="A16" s="44" t="s">
        <v>30</v>
      </c>
      <c r="B16" s="27">
        <v>0.6</v>
      </c>
      <c r="C16" s="27">
        <f t="shared" si="0"/>
        <v>9402.41</v>
      </c>
      <c r="D16" s="26">
        <f t="shared" si="1"/>
        <v>112828.92</v>
      </c>
      <c r="E16" s="16"/>
      <c r="F16" s="1"/>
      <c r="G16" s="1">
        <v>15670.69</v>
      </c>
      <c r="H16" s="1"/>
      <c r="I16" s="1"/>
      <c r="J16" s="1"/>
    </row>
    <row r="17" spans="1:10" ht="15">
      <c r="A17" s="43" t="s">
        <v>31</v>
      </c>
      <c r="B17" s="27">
        <v>0.05</v>
      </c>
      <c r="C17" s="27">
        <f t="shared" si="0"/>
        <v>783.53</v>
      </c>
      <c r="D17" s="26">
        <f t="shared" si="1"/>
        <v>9402.36</v>
      </c>
      <c r="E17" s="16"/>
      <c r="F17" s="1"/>
      <c r="G17" s="1">
        <v>15670.69</v>
      </c>
      <c r="H17" s="1"/>
      <c r="I17" s="1"/>
      <c r="J17" s="1"/>
    </row>
    <row r="18" spans="1:10" ht="14.25" customHeight="1">
      <c r="A18" s="25" t="s">
        <v>7</v>
      </c>
      <c r="B18" s="27">
        <v>0.09</v>
      </c>
      <c r="C18" s="27">
        <f t="shared" si="0"/>
        <v>1410.36</v>
      </c>
      <c r="D18" s="26">
        <f t="shared" si="1"/>
        <v>16924.32</v>
      </c>
      <c r="E18" s="16"/>
      <c r="F18" s="1"/>
      <c r="G18" s="1">
        <v>15670.69</v>
      </c>
      <c r="H18" s="1"/>
      <c r="I18" s="1"/>
      <c r="J18" s="1"/>
    </row>
    <row r="19" spans="1:12" ht="16.5" customHeight="1">
      <c r="A19" s="45" t="s">
        <v>32</v>
      </c>
      <c r="B19" s="27">
        <v>0.27</v>
      </c>
      <c r="C19" s="27">
        <f t="shared" si="0"/>
        <v>4231.09</v>
      </c>
      <c r="D19" s="26">
        <f t="shared" si="1"/>
        <v>50773.08</v>
      </c>
      <c r="E19" s="16"/>
      <c r="F19" s="1"/>
      <c r="G19" s="1">
        <v>15670.69</v>
      </c>
      <c r="H19" s="1"/>
      <c r="I19" s="1"/>
      <c r="J19" s="1"/>
      <c r="K19" s="1"/>
      <c r="L19" s="1"/>
    </row>
    <row r="20" spans="1:12" ht="16.5" customHeight="1">
      <c r="A20" s="25" t="s">
        <v>33</v>
      </c>
      <c r="B20" s="27">
        <v>1.77</v>
      </c>
      <c r="C20" s="27">
        <f t="shared" si="0"/>
        <v>27737.12</v>
      </c>
      <c r="D20" s="26">
        <f t="shared" si="1"/>
        <v>332845.44</v>
      </c>
      <c r="E20" s="16"/>
      <c r="F20" s="1"/>
      <c r="G20" s="1">
        <v>15670.69</v>
      </c>
      <c r="H20" s="1"/>
      <c r="I20" s="1"/>
      <c r="J20" s="1"/>
      <c r="K20" s="1"/>
      <c r="L20" s="1"/>
    </row>
    <row r="21" spans="1:12" ht="15">
      <c r="A21" s="46" t="s">
        <v>34</v>
      </c>
      <c r="B21" s="27">
        <v>0.32</v>
      </c>
      <c r="C21" s="27">
        <f t="shared" si="0"/>
        <v>5014.62</v>
      </c>
      <c r="D21" s="26">
        <f t="shared" si="1"/>
        <v>60175.44</v>
      </c>
      <c r="E21" s="16"/>
      <c r="F21" s="1"/>
      <c r="G21" s="1">
        <v>15670.69</v>
      </c>
      <c r="H21" s="1"/>
      <c r="I21" s="1"/>
      <c r="J21" s="1"/>
      <c r="K21" s="1"/>
      <c r="L21" s="1"/>
    </row>
    <row r="22" spans="1:12" ht="15.75" thickBot="1">
      <c r="A22" s="47" t="s">
        <v>35</v>
      </c>
      <c r="B22" s="34">
        <v>1.31</v>
      </c>
      <c r="C22" s="34">
        <f t="shared" si="0"/>
        <v>20528.6</v>
      </c>
      <c r="D22" s="35">
        <f t="shared" si="1"/>
        <v>246343.2</v>
      </c>
      <c r="E22" s="16"/>
      <c r="F22" s="1"/>
      <c r="G22" s="1">
        <v>15670.69</v>
      </c>
      <c r="H22" s="1"/>
      <c r="I22" s="1"/>
      <c r="J22" s="1"/>
      <c r="K22" s="1"/>
      <c r="L22" s="1"/>
    </row>
    <row r="23" spans="1:12" ht="15.75" thickBot="1">
      <c r="A23" s="49" t="s">
        <v>25</v>
      </c>
      <c r="B23" s="50">
        <f>SUM(B5:B22)</f>
        <v>14.58</v>
      </c>
      <c r="C23" s="29">
        <f>SUM(C5:C22)</f>
        <v>228478.64</v>
      </c>
      <c r="D23" s="37">
        <f t="shared" si="1"/>
        <v>2741743.68</v>
      </c>
      <c r="E23" s="16"/>
      <c r="F23" s="1"/>
      <c r="G23" s="1"/>
      <c r="H23" s="1"/>
      <c r="I23" s="1"/>
      <c r="J23" s="1"/>
      <c r="K23" s="1"/>
      <c r="L23" s="1"/>
    </row>
    <row r="24" spans="1:12" ht="15.75" thickBot="1">
      <c r="A24" s="36" t="s">
        <v>21</v>
      </c>
      <c r="B24" s="38">
        <v>3.71</v>
      </c>
      <c r="C24" s="29">
        <f t="shared" si="0"/>
        <v>58138.26</v>
      </c>
      <c r="D24" s="37">
        <f t="shared" si="1"/>
        <v>697659.12</v>
      </c>
      <c r="E24" s="16"/>
      <c r="F24" s="1"/>
      <c r="G24" s="1">
        <v>15670.69</v>
      </c>
      <c r="H24" s="1"/>
      <c r="I24" s="1"/>
      <c r="J24" s="1"/>
      <c r="K24" s="1"/>
      <c r="L24" s="1"/>
    </row>
    <row r="25" spans="1:12" ht="15.75" thickBot="1">
      <c r="A25" s="36" t="s">
        <v>17</v>
      </c>
      <c r="B25" s="29">
        <f>SUM(B23:B24)</f>
        <v>18.29</v>
      </c>
      <c r="C25" s="29">
        <f>SUM(C23:C24)</f>
        <v>286616.9</v>
      </c>
      <c r="D25" s="37">
        <f t="shared" si="1"/>
        <v>3439402.8</v>
      </c>
      <c r="E25" s="16"/>
      <c r="F25" s="1"/>
      <c r="G25" s="1"/>
      <c r="H25" s="1"/>
      <c r="I25" s="1"/>
      <c r="J25" s="1"/>
      <c r="K25" s="1"/>
      <c r="L25" s="1"/>
    </row>
    <row r="26" spans="1:12" ht="15">
      <c r="A26" s="56"/>
      <c r="B26" s="31"/>
      <c r="C26" s="31"/>
      <c r="D26" s="42"/>
      <c r="E26" s="16"/>
      <c r="F26" s="1"/>
      <c r="G26" s="1"/>
      <c r="H26" s="1"/>
      <c r="I26" s="1"/>
      <c r="J26" s="1"/>
      <c r="K26" s="1"/>
      <c r="L26" s="1"/>
    </row>
    <row r="27" spans="1:12" ht="15" thickBot="1">
      <c r="A27" s="234" t="s">
        <v>43</v>
      </c>
      <c r="B27" s="234"/>
      <c r="C27" s="234"/>
      <c r="D27" s="234"/>
      <c r="E27" s="16"/>
      <c r="F27" s="1"/>
      <c r="G27" s="1"/>
      <c r="H27" s="1"/>
      <c r="I27" s="1"/>
      <c r="J27" s="1"/>
      <c r="K27" s="1"/>
      <c r="L27" s="1"/>
    </row>
    <row r="28" spans="1:12" ht="15" customHeight="1" thickBot="1">
      <c r="A28" s="251" t="s">
        <v>36</v>
      </c>
      <c r="B28" s="252"/>
      <c r="C28" s="51" t="s">
        <v>44</v>
      </c>
      <c r="D28" s="52" t="s">
        <v>45</v>
      </c>
      <c r="E28" s="16"/>
      <c r="F28" s="1"/>
      <c r="G28" s="1"/>
      <c r="H28" s="1"/>
      <c r="I28" s="1"/>
      <c r="J28" s="1"/>
      <c r="K28" s="1"/>
      <c r="L28" s="1"/>
    </row>
    <row r="29" spans="1:12" ht="12" customHeight="1">
      <c r="A29" s="253" t="s">
        <v>37</v>
      </c>
      <c r="B29" s="253"/>
      <c r="C29" s="53">
        <v>520919</v>
      </c>
      <c r="D29" s="53">
        <v>527305</v>
      </c>
      <c r="E29" s="16"/>
      <c r="F29" s="1"/>
      <c r="G29" s="1"/>
      <c r="H29" s="1"/>
      <c r="I29" s="1"/>
      <c r="J29" s="1"/>
      <c r="K29" s="1"/>
      <c r="L29" s="1"/>
    </row>
    <row r="30" spans="1:5" ht="15.75" customHeight="1">
      <c r="A30" s="254" t="s">
        <v>38</v>
      </c>
      <c r="B30" s="254"/>
      <c r="C30" s="55">
        <v>451129</v>
      </c>
      <c r="D30" s="55">
        <v>445453</v>
      </c>
      <c r="E30" s="15"/>
    </row>
    <row r="31" spans="1:5" ht="15.75" customHeight="1">
      <c r="A31" s="254" t="s">
        <v>39</v>
      </c>
      <c r="B31" s="254"/>
      <c r="C31" s="28">
        <v>1654836</v>
      </c>
      <c r="D31" s="28">
        <v>1652295.05</v>
      </c>
      <c r="E31" s="15"/>
    </row>
    <row r="32" spans="1:5" ht="18" customHeight="1">
      <c r="A32" s="254" t="s">
        <v>40</v>
      </c>
      <c r="B32" s="254"/>
      <c r="C32" s="28">
        <v>4056203</v>
      </c>
      <c r="D32" s="28">
        <v>3900299</v>
      </c>
      <c r="E32" s="15"/>
    </row>
    <row r="33" spans="1:5" ht="15" customHeight="1" thickBot="1">
      <c r="A33" s="255" t="s">
        <v>41</v>
      </c>
      <c r="B33" s="255"/>
      <c r="C33" s="54"/>
      <c r="D33" s="54"/>
      <c r="E33" s="15"/>
    </row>
    <row r="34" spans="1:9" ht="15" thickBot="1">
      <c r="A34" s="249" t="s">
        <v>42</v>
      </c>
      <c r="B34" s="250"/>
      <c r="C34" s="48">
        <f>SUM(C29:C33)</f>
        <v>6683087</v>
      </c>
      <c r="D34" s="30">
        <f>SUM(D29:D33)</f>
        <v>6525352</v>
      </c>
      <c r="E34" s="16"/>
      <c r="F34" s="1"/>
      <c r="G34" s="1"/>
      <c r="H34" s="1"/>
      <c r="I34" s="1"/>
    </row>
    <row r="35" spans="1:9" ht="14.25">
      <c r="A35" s="235"/>
      <c r="B35" s="235"/>
      <c r="C35" s="235"/>
      <c r="D35" s="39"/>
      <c r="E35" s="16"/>
      <c r="F35" s="1"/>
      <c r="G35" s="1"/>
      <c r="H35" s="1"/>
      <c r="I35" s="1"/>
    </row>
    <row r="36" spans="1:9" ht="14.25">
      <c r="A36" s="235"/>
      <c r="B36" s="235"/>
      <c r="C36" s="235"/>
      <c r="D36" s="39"/>
      <c r="E36" s="16"/>
      <c r="F36" s="1"/>
      <c r="G36" s="1"/>
      <c r="H36" s="1"/>
      <c r="I36" s="1"/>
    </row>
    <row r="37" spans="1:9" ht="12.75">
      <c r="A37" s="235"/>
      <c r="B37" s="235"/>
      <c r="C37" s="235"/>
      <c r="D37" s="39"/>
      <c r="E37" s="1"/>
      <c r="F37" s="1"/>
      <c r="G37" s="1"/>
      <c r="H37" s="1"/>
      <c r="I37" s="1"/>
    </row>
    <row r="38" spans="1:9" ht="20.25" customHeight="1">
      <c r="A38" s="236"/>
      <c r="B38" s="236"/>
      <c r="C38" s="236"/>
      <c r="D38" s="40"/>
      <c r="E38" s="1"/>
      <c r="F38" s="1"/>
      <c r="G38" s="1"/>
      <c r="H38" s="1"/>
      <c r="I38" s="1"/>
    </row>
    <row r="39" spans="1:9" ht="12.75">
      <c r="A39" s="41"/>
      <c r="B39" s="41"/>
      <c r="C39" s="41"/>
      <c r="D39" s="4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mergeCells count="17">
    <mergeCell ref="A34:B34"/>
    <mergeCell ref="A28:B28"/>
    <mergeCell ref="A29:B29"/>
    <mergeCell ref="A30:B30"/>
    <mergeCell ref="A31:B31"/>
    <mergeCell ref="A32:B32"/>
    <mergeCell ref="A33:B33"/>
    <mergeCell ref="A27:D27"/>
    <mergeCell ref="A36:C36"/>
    <mergeCell ref="A37:C37"/>
    <mergeCell ref="A38:C38"/>
    <mergeCell ref="A1:D1"/>
    <mergeCell ref="A35:C35"/>
    <mergeCell ref="D2:D3"/>
    <mergeCell ref="B2:C2"/>
    <mergeCell ref="A2:A3"/>
    <mergeCell ref="A4:D4"/>
  </mergeCells>
  <printOptions/>
  <pageMargins left="0.1968503937007874" right="0.1968503937007874" top="0.5118110236220472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2014-04-01T13:03:30Z</cp:lastPrinted>
  <dcterms:created xsi:type="dcterms:W3CDTF">2006-01-04T06:59:47Z</dcterms:created>
  <dcterms:modified xsi:type="dcterms:W3CDTF">2014-04-01T13:03:41Z</dcterms:modified>
  <cp:category/>
  <cp:version/>
  <cp:contentType/>
  <cp:contentStatus/>
</cp:coreProperties>
</file>