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050" windowWidth="4215" windowHeight="739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'Лист1'!$A$1:$S$87</definedName>
  </definedNames>
  <calcPr fullCalcOnLoad="1" fullPrecision="0"/>
</workbook>
</file>

<file path=xl/sharedStrings.xml><?xml version="1.0" encoding="utf-8"?>
<sst xmlns="http://schemas.openxmlformats.org/spreadsheetml/2006/main" count="154" uniqueCount="118">
  <si>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</si>
  <si>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</si>
  <si>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</si>
  <si>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</si>
  <si>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</si>
  <si>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</si>
  <si>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</si>
  <si>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</si>
  <si>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</si>
  <si>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</si>
  <si>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</si>
  <si>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</si>
  <si>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</si>
  <si>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</si>
  <si>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</si>
  <si>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</si>
  <si>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</si>
  <si>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</si>
  <si>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</si>
  <si>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</si>
  <si>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</si>
  <si>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</si>
  <si>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</si>
  <si>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</si>
  <si>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</si>
  <si>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</si>
  <si>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</si>
  <si>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</si>
  <si>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</si>
  <si>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</si>
  <si>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</si>
  <si>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</si>
  <si>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</si>
  <si>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</si>
  <si>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</si>
  <si>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</si>
  <si>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</si>
  <si>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</si>
  <si>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</si>
  <si>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</si>
  <si>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</si>
  <si>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</si>
  <si>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</si>
  <si>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</si>
  <si>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</si>
  <si>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</si>
  <si>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</si>
  <si>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</si>
  <si>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</si>
  <si>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</si>
  <si>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</si>
  <si>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 УФ ООО «РИЦ» по учету и регистрации граждан</t>
  </si>
  <si>
    <t xml:space="preserve"> Вручено претензий о долге</t>
  </si>
  <si>
    <t>Обзвон должников</t>
  </si>
  <si>
    <t xml:space="preserve"> Заключено соглашений</t>
  </si>
  <si>
    <t>Наименование</t>
  </si>
  <si>
    <t>Единица измерения</t>
  </si>
  <si>
    <t xml:space="preserve">в  многоквартирном доме №  32  по  улице  Карбышева </t>
  </si>
  <si>
    <t xml:space="preserve">Осмотр  электроплит </t>
  </si>
  <si>
    <t>Ремонт канализации  в подвале №10</t>
  </si>
  <si>
    <t xml:space="preserve">                             Работа УК по борьбе с задолженниками за ЖКУ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</si>
  <si>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</si>
  <si>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</si>
  <si>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</si>
  <si>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 Проведено  отключение   от электроэнергии   квартир</t>
  </si>
  <si>
    <t xml:space="preserve">Наимеонование работ </t>
  </si>
  <si>
    <t>Объем</t>
  </si>
  <si>
    <t>Стоимость работ,руб.</t>
  </si>
  <si>
    <t xml:space="preserve">Единица измерения </t>
  </si>
  <si>
    <t xml:space="preserve"> квартир</t>
  </si>
  <si>
    <t xml:space="preserve">Количество               </t>
  </si>
  <si>
    <t>Итого по текущему ремонту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</si>
  <si>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</si>
  <si>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 А.Г.Николаев  </t>
  </si>
  <si>
    <t xml:space="preserve">                                                                с 01.02.2014 г. по 31.12.2014 г.</t>
  </si>
  <si>
    <t>Ремонт канализации  кв.33</t>
  </si>
  <si>
    <t>Ремонт канализации п/д №3 общ.стояк</t>
  </si>
  <si>
    <t>Тек.ремонт лифтового  оборудования  ( замена   троса  и шкива)</t>
  </si>
  <si>
    <t>Тек.ремонт  элетрооборудования  (эл.щитовая 2,3,4 , замена  электросчетчиков  МОП)</t>
  </si>
  <si>
    <t>Тек.ремонт стояков отопления   в п/де №8 ( ст.13А-13)</t>
  </si>
  <si>
    <t>Тек.ремонт стояков отопления   в п/де №11 ( ст.3А-3)</t>
  </si>
  <si>
    <t>Тек.ремонт   канализации в кв.333</t>
  </si>
  <si>
    <t>Тек.ремонт   канализации в кв.141</t>
  </si>
  <si>
    <t>Тек.ремонт   системы канализации в подвале  п/д №11,12</t>
  </si>
  <si>
    <t xml:space="preserve"> Текущий ремонт межпан.швов</t>
  </si>
  <si>
    <t xml:space="preserve"> Тек.ремонт кровли   кв.№429,430,216,251</t>
  </si>
  <si>
    <t>Тек.ремонт  системы  ЦО с установкой  предохранительного  клапана в ЭУ</t>
  </si>
  <si>
    <t xml:space="preserve">Устройство  покрытия   сеткой  ВВШ </t>
  </si>
  <si>
    <t xml:space="preserve"> Тек.ремонт  кровли   кв.35-36,козырьков  кв.33,70,106,286,287</t>
  </si>
  <si>
    <t>мп</t>
  </si>
  <si>
    <t xml:space="preserve"> Тек.рем.эл.ооборудования   в эл.щитовой  №2 ( замена  трансформат-в)</t>
  </si>
  <si>
    <t>шт</t>
  </si>
  <si>
    <t>Тек.ремонт трубопроводов ХВС</t>
  </si>
  <si>
    <t>м2</t>
  </si>
  <si>
    <t xml:space="preserve">Устройство  пандусов наружных  и  внутренних  для маломобильных  групп </t>
  </si>
  <si>
    <t>ед.</t>
  </si>
  <si>
    <t>Услуги управляющей организации по представлению интересов собственников  (в т.ч. агентские,  начисление и прием платежей УФ ООО"РИЦ", подготовка  и доставка счетов,управление  эксплуатацией  МКД)</t>
  </si>
  <si>
    <t>Итого  содержание   общего  имущества собственников</t>
  </si>
  <si>
    <t xml:space="preserve"> Средства на проведение  общих собраний собственников  помещений  и контроль за  выполнением   их решений</t>
  </si>
  <si>
    <t xml:space="preserve"> Диагностика лифтов</t>
  </si>
  <si>
    <t xml:space="preserve"> Тек.ремонт ( установ.задвижек) в ТП</t>
  </si>
  <si>
    <t xml:space="preserve">Тек.ремонт запорной арматуры  в подвале </t>
  </si>
  <si>
    <t>Тек.ремонт поддонов  (испарителей) на чердаке ,8 п/д</t>
  </si>
  <si>
    <t>Тек.ремонт( замена фановой трубы ) канализации в кв.№36</t>
  </si>
  <si>
    <t>Тек. Ремонт  запорной арматуры  ( замена задвижек) в ТП</t>
  </si>
  <si>
    <t xml:space="preserve">Тек.ремонт  запорной арматуры  в подвале </t>
  </si>
  <si>
    <t xml:space="preserve"> Тек.ремонт  поддонов (испарителей ) на чердаке</t>
  </si>
  <si>
    <t>Тек.ремонт  мтояков  отопления в кв.3,-35 спальня</t>
  </si>
  <si>
    <t xml:space="preserve">Тек.ремонт  дверей ( смена) мусокамер </t>
  </si>
  <si>
    <t xml:space="preserve">Рост задолженности за содержание в 2014 году составил  209477,03 рублей </t>
  </si>
  <si>
    <t>Фактически  выполнено  по  статье затрат " Текущий ремонт"</t>
  </si>
  <si>
    <r>
      <t xml:space="preserve"> и ресурсоснабжающими организациями составляет </t>
    </r>
    <r>
      <rPr>
        <b/>
        <u val="single"/>
        <sz val="11"/>
        <rFont val="Times New Roman"/>
        <family val="1"/>
      </rPr>
      <t xml:space="preserve"> 3 019 264,78 </t>
    </r>
    <r>
      <rPr>
        <b/>
        <u val="single"/>
        <sz val="12"/>
        <rFont val="Times New Roman"/>
        <family val="1"/>
      </rPr>
      <t xml:space="preserve"> руб. </t>
    </r>
    <r>
      <rPr>
        <b/>
        <sz val="11"/>
        <rFont val="Times New Roman"/>
        <family val="1"/>
      </rPr>
      <t xml:space="preserve"> за период  с 01.07.2006г.по 31.12.2014г.</t>
    </r>
    <r>
      <rPr>
        <b/>
        <u val="single"/>
        <sz val="10"/>
        <rFont val="Times New Roman"/>
        <family val="1"/>
      </rPr>
      <t xml:space="preserve"> </t>
    </r>
  </si>
  <si>
    <t xml:space="preserve"> Задолженность  населения  за жилищно-коммунальные  услуги    на  01.01.2014 г.</t>
  </si>
  <si>
    <t>Собрано  денежных средств  на  текущий ремонт  :</t>
  </si>
  <si>
    <t xml:space="preserve">* с   населения 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</si>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</sst>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000_р_._-;\-* #,##0.0000_р_._-;_-* &quot;-&quot;??_р_.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Arial Cyr"/>
      <family val="0"/>
    </font>
    <font>
      <b/>
      <sz val="8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70" fillId="0" borderId="0" xfId="0" applyNumberFormat="1" applyFont="1" applyBorder="1" applyAlignment="1">
      <alignment horizontal="center"/>
    </xf>
    <xf numFmtId="0" fontId="71" fillId="0" borderId="0" xfId="0" applyNumberFormat="1" applyFont="1" applyFill="1" applyBorder="1" applyAlignment="1" applyProtection="1">
      <alignment horizontal="center" vertical="center" readingOrder="1"/>
      <protection/>
    </xf>
    <xf numFmtId="2" fontId="70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/>
    </xf>
    <xf numFmtId="165" fontId="72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right" wrapText="1"/>
    </xf>
    <xf numFmtId="16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horizontal="right"/>
    </xf>
    <xf numFmtId="164" fontId="15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2" fontId="14" fillId="0" borderId="1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164" fontId="16" fillId="0" borderId="22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165" fontId="12" fillId="0" borderId="32" xfId="0" applyNumberFormat="1" applyFont="1" applyFill="1" applyBorder="1" applyAlignment="1">
      <alignment horizontal="right"/>
    </xf>
    <xf numFmtId="165" fontId="20" fillId="0" borderId="32" xfId="0" applyNumberFormat="1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7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4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1" fontId="14" fillId="0" borderId="42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1" fontId="14" fillId="0" borderId="45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" fillId="0" borderId="38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64" fontId="22" fillId="0" borderId="38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left" vertical="center" wrapText="1"/>
    </xf>
    <xf numFmtId="165" fontId="10" fillId="0" borderId="46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2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164" fontId="26" fillId="0" borderId="22" xfId="0" applyNumberFormat="1" applyFont="1" applyFill="1" applyBorder="1" applyAlignment="1">
      <alignment/>
    </xf>
    <xf numFmtId="0" fontId="27" fillId="0" borderId="2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47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4" fillId="0" borderId="3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77" fontId="14" fillId="0" borderId="20" xfId="62" applyNumberFormat="1" applyFont="1" applyFill="1" applyBorder="1" applyAlignment="1">
      <alignment horizontal="left"/>
    </xf>
    <xf numFmtId="177" fontId="14" fillId="0" borderId="20" xfId="62" applyNumberFormat="1" applyFont="1" applyFill="1" applyBorder="1" applyAlignment="1">
      <alignment horizontal="center"/>
    </xf>
    <xf numFmtId="43" fontId="14" fillId="0" borderId="20" xfId="62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Border="1" applyAlignment="1">
      <alignment horizontal="center"/>
    </xf>
    <xf numFmtId="165" fontId="70" fillId="0" borderId="0" xfId="0" applyNumberFormat="1" applyFont="1" applyFill="1" applyBorder="1" applyAlignment="1">
      <alignment horizontal="center" vertical="center" wrapText="1"/>
    </xf>
    <xf numFmtId="165" fontId="70" fillId="0" borderId="0" xfId="0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" fontId="74" fillId="0" borderId="0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165" fontId="10" fillId="0" borderId="46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left" vertical="center" wrapText="1"/>
    </xf>
    <xf numFmtId="165" fontId="25" fillId="0" borderId="46" xfId="0" applyNumberFormat="1" applyFont="1" applyFill="1" applyBorder="1" applyAlignment="1">
      <alignment horizontal="left" vertical="center" wrapText="1"/>
    </xf>
    <xf numFmtId="165" fontId="14" fillId="0" borderId="10" xfId="0" applyNumberFormat="1" applyFont="1" applyFill="1" applyBorder="1" applyAlignment="1">
      <alignment horizontal="left" vertical="center" wrapText="1"/>
    </xf>
    <xf numFmtId="165" fontId="14" fillId="0" borderId="4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22" xfId="0" applyNumberFormat="1" applyFont="1" applyFill="1" applyBorder="1" applyAlignment="1">
      <alignment horizontal="center" wrapText="1"/>
    </xf>
    <xf numFmtId="165" fontId="10" fillId="0" borderId="47" xfId="0" applyNumberFormat="1" applyFont="1" applyFill="1" applyBorder="1" applyAlignment="1">
      <alignment horizont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46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0"/>
  <sheetViews>
    <sheetView tabSelected="1" view="pageBreakPreview" zoomScaleNormal="75" zoomScaleSheetLayoutView="100" zoomScalePageLayoutView="0" workbookViewId="0" topLeftCell="A1">
      <selection activeCell="B69" sqref="B69:D69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8.75390625" style="9" customWidth="1"/>
    <col min="14" max="14" width="15.625" style="9" hidden="1" customWidth="1"/>
    <col min="15" max="15" width="11.00390625" style="9" hidden="1" customWidth="1"/>
    <col min="16" max="21" width="0" style="9" hidden="1" customWidth="1"/>
    <col min="22" max="60" width="9.125" style="1" customWidth="1"/>
  </cols>
  <sheetData>
    <row r="1" spans="1:60" s="5" customFormat="1" ht="15.75" customHeight="1">
      <c r="A1" s="234" t="s">
        <v>24</v>
      </c>
      <c r="B1" s="234"/>
      <c r="C1" s="234"/>
      <c r="D1" s="234"/>
      <c r="E1" s="234"/>
      <c r="F1" s="53"/>
      <c r="G1" s="20"/>
      <c r="H1" s="20"/>
      <c r="I1" s="20"/>
      <c r="J1" s="20"/>
      <c r="K1" s="20"/>
      <c r="L1" s="20"/>
      <c r="M1" s="20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4"/>
      <c r="B2" s="234" t="s">
        <v>57</v>
      </c>
      <c r="C2" s="234"/>
      <c r="D2" s="234"/>
      <c r="E2" s="69"/>
      <c r="F2" s="53"/>
      <c r="G2" s="20"/>
      <c r="H2" s="20"/>
      <c r="I2" s="20"/>
      <c r="J2" s="20"/>
      <c r="K2" s="20"/>
      <c r="L2" s="20"/>
      <c r="M2" s="20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 thickBot="1">
      <c r="A3" s="54"/>
      <c r="B3" s="246" t="s">
        <v>74</v>
      </c>
      <c r="C3" s="246"/>
      <c r="D3" s="246"/>
      <c r="E3" s="55"/>
      <c r="F3" s="53"/>
      <c r="G3" s="20"/>
      <c r="H3" s="20"/>
      <c r="I3" s="20"/>
      <c r="J3" s="20"/>
      <c r="K3" s="20"/>
      <c r="L3" s="20"/>
      <c r="M3" s="20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20.25" customHeight="1" thickBot="1">
      <c r="A4" s="56" t="s">
        <v>9</v>
      </c>
      <c r="B4" s="57" t="s">
        <v>0</v>
      </c>
      <c r="C4" s="58" t="s">
        <v>13</v>
      </c>
      <c r="D4" s="58" t="s">
        <v>14</v>
      </c>
      <c r="E4" s="58" t="s">
        <v>16</v>
      </c>
      <c r="F4" s="59"/>
      <c r="G4" s="59"/>
      <c r="H4" s="59"/>
      <c r="I4" s="59"/>
      <c r="J4" s="59"/>
      <c r="K4" s="59"/>
      <c r="L4" s="59"/>
      <c r="M4" s="68" t="s">
        <v>15</v>
      </c>
      <c r="N4" s="61"/>
      <c r="O4" s="62"/>
      <c r="P4" s="14"/>
      <c r="Q4" s="14"/>
      <c r="R4" s="62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3.5" customHeight="1" thickBot="1">
      <c r="A5" s="252" t="s">
        <v>112</v>
      </c>
      <c r="B5" s="252"/>
      <c r="C5" s="252"/>
      <c r="D5" s="252"/>
      <c r="E5" s="252"/>
      <c r="F5" s="195"/>
      <c r="G5" s="194"/>
      <c r="H5" s="194"/>
      <c r="I5" s="194"/>
      <c r="J5" s="194"/>
      <c r="K5" s="194"/>
      <c r="L5" s="194"/>
      <c r="M5" s="201">
        <v>2226023.69</v>
      </c>
      <c r="N5" s="61"/>
      <c r="O5" s="62"/>
      <c r="P5" s="14"/>
      <c r="Q5" s="14"/>
      <c r="R5" s="62"/>
      <c r="S5" s="9"/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18" ht="11.25" customHeight="1">
      <c r="A6" s="244" t="s">
        <v>26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63"/>
      <c r="O6" s="62"/>
      <c r="P6" s="14"/>
      <c r="Q6" s="14"/>
      <c r="R6" s="62"/>
    </row>
    <row r="7" spans="1:19" ht="16.5" customHeight="1">
      <c r="A7" s="95">
        <v>1</v>
      </c>
      <c r="B7" s="161" t="s">
        <v>10</v>
      </c>
      <c r="C7" s="72">
        <f>P7*Q7*12</f>
        <v>636716.21</v>
      </c>
      <c r="D7" s="72">
        <f>C7*S7/100</f>
        <v>613348.73</v>
      </c>
      <c r="E7" s="73">
        <v>636716.21</v>
      </c>
      <c r="F7" s="74"/>
      <c r="G7" s="77"/>
      <c r="H7" s="76"/>
      <c r="I7" s="76"/>
      <c r="J7" s="76"/>
      <c r="K7" s="76"/>
      <c r="L7" s="76"/>
      <c r="M7" s="168">
        <f>C7-D7</f>
        <v>23367.48</v>
      </c>
      <c r="N7" s="63">
        <v>1.76</v>
      </c>
      <c r="O7" s="64">
        <v>26934.19</v>
      </c>
      <c r="P7" s="14">
        <v>1.97</v>
      </c>
      <c r="Q7" s="14">
        <v>26933.85</v>
      </c>
      <c r="R7" s="62"/>
      <c r="S7" s="160">
        <v>96.33</v>
      </c>
    </row>
    <row r="8" spans="1:19" ht="13.5" customHeight="1">
      <c r="A8" s="95">
        <v>2</v>
      </c>
      <c r="B8" s="161" t="s">
        <v>1</v>
      </c>
      <c r="C8" s="72">
        <f aca="true" t="shared" si="0" ref="C8:C25">P8*Q8*12</f>
        <v>229476.4</v>
      </c>
      <c r="D8" s="72">
        <f aca="true" t="shared" si="1" ref="D8:D22">C8*S8/100</f>
        <v>221054.62</v>
      </c>
      <c r="E8" s="73">
        <v>229476.4</v>
      </c>
      <c r="F8" s="74"/>
      <c r="G8" s="75"/>
      <c r="H8" s="76"/>
      <c r="I8" s="76"/>
      <c r="J8" s="76"/>
      <c r="K8" s="76"/>
      <c r="L8" s="76"/>
      <c r="M8" s="168">
        <f aca="true" t="shared" si="2" ref="M8:M25">C8-D8</f>
        <v>8421.78</v>
      </c>
      <c r="N8" s="63">
        <v>0.63</v>
      </c>
      <c r="O8" s="64">
        <v>26934.19</v>
      </c>
      <c r="P8" s="14">
        <v>0.71</v>
      </c>
      <c r="Q8" s="14">
        <v>26933.85</v>
      </c>
      <c r="R8" s="62"/>
      <c r="S8" s="160">
        <v>96.33</v>
      </c>
    </row>
    <row r="9" spans="1:19" ht="13.5" customHeight="1">
      <c r="A9" s="95">
        <v>3</v>
      </c>
      <c r="B9" s="161" t="s">
        <v>3</v>
      </c>
      <c r="C9" s="72">
        <f t="shared" si="0"/>
        <v>319974.14</v>
      </c>
      <c r="D9" s="72">
        <f t="shared" si="1"/>
        <v>308231.09</v>
      </c>
      <c r="E9" s="73">
        <v>319974.14</v>
      </c>
      <c r="F9" s="74"/>
      <c r="G9" s="75"/>
      <c r="H9" s="76"/>
      <c r="I9" s="76"/>
      <c r="J9" s="76"/>
      <c r="K9" s="76"/>
      <c r="L9" s="76"/>
      <c r="M9" s="168">
        <f t="shared" si="2"/>
        <v>11743.05</v>
      </c>
      <c r="N9" s="63">
        <v>0.46</v>
      </c>
      <c r="O9" s="64">
        <v>26934.19</v>
      </c>
      <c r="P9" s="14">
        <v>0.99</v>
      </c>
      <c r="Q9" s="14">
        <v>26933.85</v>
      </c>
      <c r="R9" s="62"/>
      <c r="S9" s="160">
        <v>96.33</v>
      </c>
    </row>
    <row r="10" spans="1:19" ht="15" customHeight="1">
      <c r="A10" s="95">
        <v>4</v>
      </c>
      <c r="B10" s="161" t="s">
        <v>4</v>
      </c>
      <c r="C10" s="72">
        <f t="shared" si="0"/>
        <v>491273.42</v>
      </c>
      <c r="D10" s="72">
        <f t="shared" si="1"/>
        <v>473243.69</v>
      </c>
      <c r="E10" s="73">
        <v>491273.42</v>
      </c>
      <c r="F10" s="74"/>
      <c r="G10" s="77"/>
      <c r="H10" s="76"/>
      <c r="I10" s="76"/>
      <c r="J10" s="76"/>
      <c r="K10" s="76"/>
      <c r="L10" s="76"/>
      <c r="M10" s="168">
        <f t="shared" si="2"/>
        <v>18029.73</v>
      </c>
      <c r="N10" s="63">
        <v>1.36</v>
      </c>
      <c r="O10" s="64">
        <v>26934.19</v>
      </c>
      <c r="P10" s="14">
        <v>1.52</v>
      </c>
      <c r="Q10" s="14">
        <v>26933.85</v>
      </c>
      <c r="R10" s="62"/>
      <c r="S10" s="160">
        <v>96.33</v>
      </c>
    </row>
    <row r="11" spans="1:19" ht="15" customHeight="1">
      <c r="A11" s="95">
        <v>5</v>
      </c>
      <c r="B11" s="161" t="s">
        <v>5</v>
      </c>
      <c r="C11" s="72">
        <f t="shared" si="0"/>
        <v>294117.64</v>
      </c>
      <c r="D11" s="72">
        <f t="shared" si="1"/>
        <v>283323.52</v>
      </c>
      <c r="E11" s="73">
        <v>294117.64</v>
      </c>
      <c r="F11" s="74"/>
      <c r="G11" s="77"/>
      <c r="H11" s="76"/>
      <c r="I11" s="76"/>
      <c r="J11" s="76"/>
      <c r="K11" s="76"/>
      <c r="L11" s="76"/>
      <c r="M11" s="168">
        <f t="shared" si="2"/>
        <v>10794.12</v>
      </c>
      <c r="N11" s="63">
        <v>0.81</v>
      </c>
      <c r="O11" s="64">
        <v>26934.19</v>
      </c>
      <c r="P11" s="14">
        <v>0.91</v>
      </c>
      <c r="Q11" s="14">
        <v>26933.85</v>
      </c>
      <c r="R11" s="62"/>
      <c r="S11" s="160">
        <v>96.33</v>
      </c>
    </row>
    <row r="12" spans="1:19" ht="15" customHeight="1">
      <c r="A12" s="95">
        <v>6</v>
      </c>
      <c r="B12" s="161" t="s">
        <v>8</v>
      </c>
      <c r="C12" s="72">
        <f t="shared" si="0"/>
        <v>219780.22</v>
      </c>
      <c r="D12" s="72">
        <f t="shared" si="1"/>
        <v>211714.29</v>
      </c>
      <c r="E12" s="72">
        <v>219780.22</v>
      </c>
      <c r="F12" s="78"/>
      <c r="G12" s="77"/>
      <c r="H12" s="76"/>
      <c r="I12" s="76"/>
      <c r="J12" s="76"/>
      <c r="K12" s="76"/>
      <c r="L12" s="76"/>
      <c r="M12" s="168">
        <f t="shared" si="2"/>
        <v>8065.93</v>
      </c>
      <c r="N12" s="63">
        <v>0.61</v>
      </c>
      <c r="O12" s="64">
        <v>26934.19</v>
      </c>
      <c r="P12" s="14">
        <v>0.68</v>
      </c>
      <c r="Q12" s="14">
        <v>26933.85</v>
      </c>
      <c r="R12" s="62"/>
      <c r="S12" s="160">
        <v>96.33</v>
      </c>
    </row>
    <row r="13" spans="1:19" ht="15" customHeight="1">
      <c r="A13" s="95">
        <v>7</v>
      </c>
      <c r="B13" s="161" t="s">
        <v>58</v>
      </c>
      <c r="C13" s="72">
        <f t="shared" si="0"/>
        <v>32320.62</v>
      </c>
      <c r="D13" s="72">
        <f t="shared" si="1"/>
        <v>31134.45</v>
      </c>
      <c r="E13" s="72">
        <v>32320.62</v>
      </c>
      <c r="F13" s="78"/>
      <c r="G13" s="77"/>
      <c r="H13" s="76"/>
      <c r="I13" s="76"/>
      <c r="J13" s="76"/>
      <c r="K13" s="76"/>
      <c r="L13" s="76"/>
      <c r="M13" s="168">
        <f t="shared" si="2"/>
        <v>1186.17</v>
      </c>
      <c r="N13" s="63">
        <v>0.1</v>
      </c>
      <c r="O13" s="64">
        <v>26934.19</v>
      </c>
      <c r="P13" s="14">
        <v>0.1</v>
      </c>
      <c r="Q13" s="14">
        <v>26933.85</v>
      </c>
      <c r="R13" s="62"/>
      <c r="S13" s="160">
        <v>96.33</v>
      </c>
    </row>
    <row r="14" spans="1:19" ht="15" customHeight="1">
      <c r="A14" s="95">
        <v>8</v>
      </c>
      <c r="B14" s="162" t="s">
        <v>12</v>
      </c>
      <c r="C14" s="72">
        <f t="shared" si="0"/>
        <v>843568.18</v>
      </c>
      <c r="D14" s="72">
        <f t="shared" si="1"/>
        <v>812609.23</v>
      </c>
      <c r="E14" s="72">
        <v>843568.18</v>
      </c>
      <c r="F14" s="78"/>
      <c r="G14" s="77"/>
      <c r="H14" s="76"/>
      <c r="I14" s="76"/>
      <c r="J14" s="76"/>
      <c r="K14" s="76"/>
      <c r="L14" s="76"/>
      <c r="M14" s="168">
        <f t="shared" si="2"/>
        <v>30958.95</v>
      </c>
      <c r="N14" s="63">
        <v>2.33</v>
      </c>
      <c r="O14" s="64">
        <v>26934.19</v>
      </c>
      <c r="P14" s="14">
        <v>2.61</v>
      </c>
      <c r="Q14" s="14">
        <v>26933.85</v>
      </c>
      <c r="R14" s="62"/>
      <c r="S14" s="160">
        <v>96.33</v>
      </c>
    </row>
    <row r="15" spans="1:19" ht="15" customHeight="1">
      <c r="A15" s="95">
        <v>9</v>
      </c>
      <c r="B15" s="161" t="s">
        <v>46</v>
      </c>
      <c r="C15" s="72">
        <f t="shared" si="0"/>
        <v>12928.25</v>
      </c>
      <c r="D15" s="72">
        <f t="shared" si="1"/>
        <v>12453.78</v>
      </c>
      <c r="E15" s="72">
        <v>12928.25</v>
      </c>
      <c r="F15" s="78"/>
      <c r="G15" s="77"/>
      <c r="H15" s="76"/>
      <c r="I15" s="76"/>
      <c r="J15" s="76"/>
      <c r="K15" s="76"/>
      <c r="L15" s="76"/>
      <c r="M15" s="168">
        <f t="shared" si="2"/>
        <v>474.47</v>
      </c>
      <c r="N15" s="63">
        <v>0.02</v>
      </c>
      <c r="O15" s="64">
        <v>26934.19</v>
      </c>
      <c r="P15" s="14">
        <v>0.04</v>
      </c>
      <c r="Q15" s="14">
        <v>26933.85</v>
      </c>
      <c r="R15" s="62"/>
      <c r="S15" s="160">
        <v>96.33</v>
      </c>
    </row>
    <row r="16" spans="1:60" s="13" customFormat="1" ht="14.25" customHeight="1">
      <c r="A16" s="95">
        <v>10</v>
      </c>
      <c r="B16" s="161" t="s">
        <v>6</v>
      </c>
      <c r="C16" s="72">
        <f t="shared" si="0"/>
        <v>578539.1</v>
      </c>
      <c r="D16" s="72">
        <f t="shared" si="1"/>
        <v>557306.72</v>
      </c>
      <c r="E16" s="72">
        <v>578539.1</v>
      </c>
      <c r="F16" s="79"/>
      <c r="G16" s="75"/>
      <c r="H16" s="76"/>
      <c r="I16" s="76"/>
      <c r="J16" s="76"/>
      <c r="K16" s="76"/>
      <c r="L16" s="76"/>
      <c r="M16" s="168">
        <f t="shared" si="2"/>
        <v>21232.38</v>
      </c>
      <c r="N16" s="63">
        <v>1.56</v>
      </c>
      <c r="O16" s="64">
        <v>26934.19</v>
      </c>
      <c r="P16" s="14">
        <v>1.79</v>
      </c>
      <c r="Q16" s="14">
        <v>26933.85</v>
      </c>
      <c r="R16" s="62"/>
      <c r="S16" s="160">
        <v>96.33</v>
      </c>
      <c r="T16" s="9"/>
      <c r="U16" s="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19" ht="15" customHeight="1">
      <c r="A17" s="95">
        <v>11</v>
      </c>
      <c r="B17" s="161" t="s">
        <v>47</v>
      </c>
      <c r="C17" s="72">
        <f t="shared" si="0"/>
        <v>184227.53</v>
      </c>
      <c r="D17" s="72">
        <f t="shared" si="1"/>
        <v>177466.38</v>
      </c>
      <c r="E17" s="72">
        <v>184227.53</v>
      </c>
      <c r="F17" s="78"/>
      <c r="G17" s="77"/>
      <c r="H17" s="76"/>
      <c r="I17" s="76"/>
      <c r="J17" s="76"/>
      <c r="K17" s="76"/>
      <c r="L17" s="76"/>
      <c r="M17" s="168">
        <f t="shared" si="2"/>
        <v>6761.15</v>
      </c>
      <c r="N17" s="63">
        <v>0.31</v>
      </c>
      <c r="O17" s="64">
        <v>26934.19</v>
      </c>
      <c r="P17" s="14">
        <v>0.57</v>
      </c>
      <c r="Q17" s="14">
        <v>26933.85</v>
      </c>
      <c r="R17" s="62"/>
      <c r="S17" s="160">
        <v>96.33</v>
      </c>
    </row>
    <row r="18" spans="1:19" ht="15" customHeight="1">
      <c r="A18" s="95">
        <v>12</v>
      </c>
      <c r="B18" s="163" t="s">
        <v>48</v>
      </c>
      <c r="C18" s="72">
        <f t="shared" si="0"/>
        <v>229476.4</v>
      </c>
      <c r="D18" s="72">
        <f t="shared" si="1"/>
        <v>221054.62</v>
      </c>
      <c r="E18" s="72">
        <v>229476.4</v>
      </c>
      <c r="F18" s="78"/>
      <c r="G18" s="77"/>
      <c r="H18" s="76"/>
      <c r="I18" s="76"/>
      <c r="J18" s="76"/>
      <c r="K18" s="76"/>
      <c r="L18" s="76"/>
      <c r="M18" s="168">
        <f t="shared" si="2"/>
        <v>8421.78</v>
      </c>
      <c r="N18" s="63">
        <v>0.63</v>
      </c>
      <c r="O18" s="64">
        <v>26934.19</v>
      </c>
      <c r="P18" s="14">
        <v>0.71</v>
      </c>
      <c r="Q18" s="14">
        <v>26933.85</v>
      </c>
      <c r="R18" s="62"/>
      <c r="S18" s="160">
        <v>96.33</v>
      </c>
    </row>
    <row r="19" spans="1:19" ht="15" customHeight="1">
      <c r="A19" s="95">
        <v>13</v>
      </c>
      <c r="B19" s="164" t="s">
        <v>49</v>
      </c>
      <c r="C19" s="72">
        <f t="shared" si="0"/>
        <v>16160.31</v>
      </c>
      <c r="D19" s="72">
        <f t="shared" si="1"/>
        <v>15567.23</v>
      </c>
      <c r="E19" s="72">
        <v>16160.31</v>
      </c>
      <c r="F19" s="78"/>
      <c r="G19" s="77"/>
      <c r="H19" s="76"/>
      <c r="I19" s="76"/>
      <c r="J19" s="76"/>
      <c r="K19" s="76"/>
      <c r="L19" s="76"/>
      <c r="M19" s="168">
        <f t="shared" si="2"/>
        <v>593.08</v>
      </c>
      <c r="N19" s="63">
        <v>0.05</v>
      </c>
      <c r="O19" s="64">
        <v>26934.19</v>
      </c>
      <c r="P19" s="14">
        <v>0.05</v>
      </c>
      <c r="Q19" s="14">
        <v>26933.85</v>
      </c>
      <c r="R19" s="62"/>
      <c r="S19" s="160">
        <v>96.33</v>
      </c>
    </row>
    <row r="20" spans="1:19" ht="12.75" customHeight="1">
      <c r="A20" s="95">
        <v>14</v>
      </c>
      <c r="B20" s="165" t="s">
        <v>50</v>
      </c>
      <c r="C20" s="72">
        <f t="shared" si="0"/>
        <v>113122.17</v>
      </c>
      <c r="D20" s="72">
        <f t="shared" si="1"/>
        <v>108970.59</v>
      </c>
      <c r="E20" s="72">
        <v>113122.17</v>
      </c>
      <c r="F20" s="80"/>
      <c r="G20" s="77"/>
      <c r="H20" s="76"/>
      <c r="I20" s="76"/>
      <c r="J20" s="76"/>
      <c r="K20" s="76"/>
      <c r="L20" s="76"/>
      <c r="M20" s="168">
        <f t="shared" si="2"/>
        <v>4151.58</v>
      </c>
      <c r="N20" s="63">
        <v>0.09</v>
      </c>
      <c r="O20" s="64">
        <v>26934.19</v>
      </c>
      <c r="P20" s="14">
        <v>0.35</v>
      </c>
      <c r="Q20" s="14">
        <v>26933.85</v>
      </c>
      <c r="R20" s="62"/>
      <c r="S20" s="160">
        <v>96.33</v>
      </c>
    </row>
    <row r="21" spans="1:60" s="3" customFormat="1" ht="63" customHeight="1">
      <c r="A21" s="151">
        <v>15</v>
      </c>
      <c r="B21" s="166" t="s">
        <v>96</v>
      </c>
      <c r="C21" s="81">
        <f t="shared" si="0"/>
        <v>1121525.51</v>
      </c>
      <c r="D21" s="81">
        <f t="shared" si="1"/>
        <v>1080365.52</v>
      </c>
      <c r="E21" s="81">
        <v>1121525.51</v>
      </c>
      <c r="F21" s="82"/>
      <c r="G21" s="83"/>
      <c r="H21" s="84"/>
      <c r="I21" s="84"/>
      <c r="J21" s="84"/>
      <c r="K21" s="84"/>
      <c r="L21" s="84"/>
      <c r="M21" s="169">
        <f t="shared" si="2"/>
        <v>41159.99</v>
      </c>
      <c r="N21" s="63">
        <v>0.27</v>
      </c>
      <c r="O21" s="64">
        <v>26934.19</v>
      </c>
      <c r="P21" s="14">
        <v>3.47</v>
      </c>
      <c r="Q21" s="14">
        <v>26933.85</v>
      </c>
      <c r="R21" s="62"/>
      <c r="S21" s="160">
        <v>96.33</v>
      </c>
      <c r="T21" s="9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3" customFormat="1" ht="19.5" customHeight="1" thickBot="1">
      <c r="A22" s="170">
        <v>16</v>
      </c>
      <c r="B22" s="171" t="s">
        <v>51</v>
      </c>
      <c r="C22" s="172">
        <f t="shared" si="0"/>
        <v>119586.29</v>
      </c>
      <c r="D22" s="172">
        <f t="shared" si="1"/>
        <v>115197.47</v>
      </c>
      <c r="E22" s="173">
        <v>119586.29</v>
      </c>
      <c r="F22" s="174"/>
      <c r="G22" s="175"/>
      <c r="H22" s="176"/>
      <c r="I22" s="176"/>
      <c r="J22" s="176"/>
      <c r="K22" s="176"/>
      <c r="L22" s="176"/>
      <c r="M22" s="177">
        <f t="shared" si="2"/>
        <v>4388.82</v>
      </c>
      <c r="N22" s="63">
        <v>0.3</v>
      </c>
      <c r="O22" s="64">
        <v>26934.19</v>
      </c>
      <c r="P22" s="14">
        <v>0.37</v>
      </c>
      <c r="Q22" s="14">
        <v>26933.85</v>
      </c>
      <c r="R22" s="62"/>
      <c r="S22" s="160">
        <v>96.33</v>
      </c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13" customFormat="1" ht="15" customHeight="1" thickBot="1">
      <c r="A23" s="240" t="s">
        <v>97</v>
      </c>
      <c r="B23" s="241"/>
      <c r="C23" s="178">
        <f>SUM(C7:C22)</f>
        <v>5442792.39</v>
      </c>
      <c r="D23" s="179">
        <f>SUM(D7:D22)</f>
        <v>5243041.93</v>
      </c>
      <c r="E23" s="180">
        <v>5442792.39</v>
      </c>
      <c r="F23" s="181"/>
      <c r="G23" s="182"/>
      <c r="H23" s="183"/>
      <c r="I23" s="183"/>
      <c r="J23" s="183"/>
      <c r="K23" s="183"/>
      <c r="L23" s="183"/>
      <c r="M23" s="184">
        <f t="shared" si="2"/>
        <v>199750.46</v>
      </c>
      <c r="N23" s="65">
        <v>3.1</v>
      </c>
      <c r="O23" s="64">
        <v>26934.19</v>
      </c>
      <c r="P23" s="14">
        <f>SUM(P7:P22)</f>
        <v>16.84</v>
      </c>
      <c r="Q23" s="14">
        <v>26933.85</v>
      </c>
      <c r="R23" s="62"/>
      <c r="S23" s="160">
        <v>96.33</v>
      </c>
      <c r="T23" s="9"/>
      <c r="U23" s="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s="3" customFormat="1" ht="24.75" customHeight="1" thickBot="1">
      <c r="A24" s="242" t="s">
        <v>98</v>
      </c>
      <c r="B24" s="243"/>
      <c r="C24" s="187">
        <f t="shared" si="0"/>
        <v>96961.86</v>
      </c>
      <c r="D24" s="179">
        <f>C24*S24/100</f>
        <v>93403.36</v>
      </c>
      <c r="E24" s="180">
        <v>96961.86</v>
      </c>
      <c r="F24" s="185"/>
      <c r="G24" s="186"/>
      <c r="H24" s="183"/>
      <c r="I24" s="183"/>
      <c r="J24" s="183"/>
      <c r="K24" s="183"/>
      <c r="L24" s="183"/>
      <c r="M24" s="184">
        <f t="shared" si="2"/>
        <v>3558.5</v>
      </c>
      <c r="N24" s="63">
        <v>0.32</v>
      </c>
      <c r="O24" s="64">
        <v>26934.19</v>
      </c>
      <c r="P24" s="14">
        <v>0.3</v>
      </c>
      <c r="Q24" s="14">
        <v>26933.85</v>
      </c>
      <c r="R24" s="62"/>
      <c r="S24" s="160">
        <v>96.33</v>
      </c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7.25" customHeight="1" thickBot="1">
      <c r="A25" s="188" t="s">
        <v>99</v>
      </c>
      <c r="B25" s="189"/>
      <c r="C25" s="187">
        <f t="shared" si="0"/>
        <v>168067.22</v>
      </c>
      <c r="D25" s="167">
        <f>C25*S25/100</f>
        <v>161899.15</v>
      </c>
      <c r="E25" s="159">
        <v>168067.22</v>
      </c>
      <c r="F25" s="85"/>
      <c r="G25" s="86"/>
      <c r="H25" s="87"/>
      <c r="I25" s="87"/>
      <c r="J25" s="87"/>
      <c r="K25" s="87"/>
      <c r="L25" s="87"/>
      <c r="M25" s="88">
        <f t="shared" si="2"/>
        <v>6168.07</v>
      </c>
      <c r="N25" s="63"/>
      <c r="O25" s="64"/>
      <c r="P25" s="14">
        <v>0.52</v>
      </c>
      <c r="Q25" s="14">
        <v>26933.85</v>
      </c>
      <c r="R25" s="62"/>
      <c r="S25" s="160">
        <v>96.33</v>
      </c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15" customHeight="1">
      <c r="A26" s="249" t="s">
        <v>109</v>
      </c>
      <c r="B26" s="249"/>
      <c r="C26" s="249"/>
      <c r="D26" s="249"/>
      <c r="E26" s="249"/>
      <c r="F26" s="5"/>
      <c r="G26" s="5"/>
      <c r="H26" s="5"/>
      <c r="I26" s="5"/>
      <c r="J26" s="5"/>
      <c r="K26" s="5"/>
      <c r="L26" s="5"/>
      <c r="M26" s="5"/>
      <c r="N26" s="66"/>
      <c r="O26" s="62"/>
      <c r="P26" s="62"/>
      <c r="Q26" s="62"/>
      <c r="R26" s="62"/>
      <c r="S26" s="9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3" customFormat="1" ht="2.25" customHeight="1">
      <c r="A27" s="89"/>
      <c r="B27" s="89"/>
      <c r="C27" s="89"/>
      <c r="D27" s="89"/>
      <c r="E27" s="89"/>
      <c r="F27" s="5"/>
      <c r="G27" s="5"/>
      <c r="H27" s="5"/>
      <c r="I27" s="5"/>
      <c r="J27" s="5"/>
      <c r="K27" s="5"/>
      <c r="L27" s="5"/>
      <c r="M27" s="5"/>
      <c r="N27" s="66"/>
      <c r="O27" s="62"/>
      <c r="P27" s="62"/>
      <c r="Q27" s="62"/>
      <c r="R27" s="62"/>
      <c r="S27" s="9"/>
      <c r="T27" s="9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18" ht="12.75" customHeight="1" thickBot="1">
      <c r="A28" s="190" t="s">
        <v>110</v>
      </c>
      <c r="B28" s="90"/>
      <c r="C28" s="91"/>
      <c r="D28" s="91"/>
      <c r="E28" s="91"/>
      <c r="F28" s="91"/>
      <c r="G28" s="91"/>
      <c r="H28" s="92"/>
      <c r="I28" s="92"/>
      <c r="J28" s="92"/>
      <c r="K28" s="92"/>
      <c r="L28" s="92"/>
      <c r="M28" s="92"/>
      <c r="N28" s="62"/>
      <c r="O28" s="62"/>
      <c r="P28" s="62"/>
      <c r="Q28" s="62"/>
      <c r="R28" s="62"/>
    </row>
    <row r="29" spans="1:18" ht="23.25" customHeight="1" thickBot="1">
      <c r="A29" s="191"/>
      <c r="B29" s="235" t="s">
        <v>65</v>
      </c>
      <c r="C29" s="236"/>
      <c r="D29" s="192" t="s">
        <v>66</v>
      </c>
      <c r="E29" s="237" t="s">
        <v>68</v>
      </c>
      <c r="F29" s="238"/>
      <c r="G29" s="238"/>
      <c r="H29" s="239"/>
      <c r="I29" s="158"/>
      <c r="J29" s="158"/>
      <c r="K29" s="158"/>
      <c r="L29" s="158"/>
      <c r="M29" s="193" t="s">
        <v>67</v>
      </c>
      <c r="N29" s="62"/>
      <c r="O29" s="62"/>
      <c r="P29" s="62"/>
      <c r="Q29" s="62"/>
      <c r="R29" s="62"/>
    </row>
    <row r="30" spans="1:18" ht="14.25" customHeight="1">
      <c r="A30" s="70">
        <v>1</v>
      </c>
      <c r="B30" s="259" t="s">
        <v>75</v>
      </c>
      <c r="C30" s="260"/>
      <c r="D30" s="94">
        <v>2</v>
      </c>
      <c r="E30" s="144" t="s">
        <v>89</v>
      </c>
      <c r="F30" s="145"/>
      <c r="G30" s="146"/>
      <c r="H30" s="147"/>
      <c r="I30" s="147"/>
      <c r="J30" s="147"/>
      <c r="K30" s="147"/>
      <c r="L30" s="147"/>
      <c r="M30" s="148">
        <f>N30*1000</f>
        <v>2571</v>
      </c>
      <c r="N30" s="62">
        <v>2.571</v>
      </c>
      <c r="O30" s="62"/>
      <c r="P30" s="62"/>
      <c r="Q30" s="62"/>
      <c r="R30" s="62"/>
    </row>
    <row r="31" spans="1:18" ht="14.25" customHeight="1">
      <c r="A31" s="71">
        <v>2</v>
      </c>
      <c r="B31" s="261" t="s">
        <v>59</v>
      </c>
      <c r="C31" s="262"/>
      <c r="D31" s="95">
        <v>9</v>
      </c>
      <c r="E31" s="96" t="s">
        <v>89</v>
      </c>
      <c r="F31" s="97"/>
      <c r="G31" s="98"/>
      <c r="H31" s="76"/>
      <c r="I31" s="76"/>
      <c r="J31" s="76"/>
      <c r="K31" s="76"/>
      <c r="L31" s="76"/>
      <c r="M31" s="212">
        <f aca="true" t="shared" si="3" ref="M31:M57">N31*1000</f>
        <v>9618</v>
      </c>
      <c r="N31" s="62">
        <v>9.618</v>
      </c>
      <c r="O31" s="62"/>
      <c r="P31" s="62"/>
      <c r="Q31" s="62"/>
      <c r="R31" s="62"/>
    </row>
    <row r="32" spans="1:18" ht="14.25" customHeight="1">
      <c r="A32" s="99">
        <v>3</v>
      </c>
      <c r="B32" s="263" t="s">
        <v>76</v>
      </c>
      <c r="C32" s="264"/>
      <c r="D32" s="95">
        <v>2</v>
      </c>
      <c r="E32" s="96" t="s">
        <v>89</v>
      </c>
      <c r="F32" s="97"/>
      <c r="G32" s="98"/>
      <c r="H32" s="76"/>
      <c r="I32" s="76"/>
      <c r="J32" s="76"/>
      <c r="K32" s="76"/>
      <c r="L32" s="76"/>
      <c r="M32" s="212">
        <f t="shared" si="3"/>
        <v>3947</v>
      </c>
      <c r="N32" s="62">
        <v>3.947</v>
      </c>
      <c r="O32" s="62"/>
      <c r="P32" s="62"/>
      <c r="Q32" s="62"/>
      <c r="R32" s="62"/>
    </row>
    <row r="33" spans="1:18" ht="12.75" customHeight="1">
      <c r="A33" s="99">
        <v>4</v>
      </c>
      <c r="B33" s="247" t="s">
        <v>90</v>
      </c>
      <c r="C33" s="248"/>
      <c r="D33" s="95">
        <v>2</v>
      </c>
      <c r="E33" s="96" t="s">
        <v>91</v>
      </c>
      <c r="F33" s="97"/>
      <c r="G33" s="98"/>
      <c r="H33" s="76"/>
      <c r="I33" s="76"/>
      <c r="J33" s="76"/>
      <c r="K33" s="76"/>
      <c r="L33" s="76"/>
      <c r="M33" s="212">
        <f t="shared" si="3"/>
        <v>5729</v>
      </c>
      <c r="N33" s="62">
        <v>5.729</v>
      </c>
      <c r="O33" s="62"/>
      <c r="P33" s="62"/>
      <c r="Q33" s="62"/>
      <c r="R33" s="62"/>
    </row>
    <row r="34" spans="1:18" ht="14.25" customHeight="1">
      <c r="A34" s="71">
        <v>5</v>
      </c>
      <c r="B34" s="247" t="s">
        <v>77</v>
      </c>
      <c r="C34" s="248"/>
      <c r="D34" s="95">
        <v>90</v>
      </c>
      <c r="E34" s="96" t="s">
        <v>89</v>
      </c>
      <c r="F34" s="97"/>
      <c r="G34" s="98"/>
      <c r="H34" s="76"/>
      <c r="I34" s="76"/>
      <c r="J34" s="76"/>
      <c r="K34" s="76"/>
      <c r="L34" s="76"/>
      <c r="M34" s="212">
        <f t="shared" si="3"/>
        <v>34231</v>
      </c>
      <c r="N34" s="62">
        <v>34.231</v>
      </c>
      <c r="O34" s="62"/>
      <c r="P34" s="62"/>
      <c r="Q34" s="62"/>
      <c r="R34" s="62"/>
    </row>
    <row r="35" spans="1:18" ht="24.75" customHeight="1">
      <c r="A35" s="71">
        <v>6</v>
      </c>
      <c r="B35" s="247" t="s">
        <v>78</v>
      </c>
      <c r="C35" s="248"/>
      <c r="D35" s="151">
        <v>3</v>
      </c>
      <c r="E35" s="152" t="s">
        <v>91</v>
      </c>
      <c r="F35" s="153"/>
      <c r="G35" s="154"/>
      <c r="H35" s="84"/>
      <c r="I35" s="84"/>
      <c r="J35" s="84"/>
      <c r="K35" s="84"/>
      <c r="L35" s="84"/>
      <c r="M35" s="213">
        <f t="shared" si="3"/>
        <v>14034</v>
      </c>
      <c r="N35" s="62">
        <v>14.034</v>
      </c>
      <c r="O35" s="62"/>
      <c r="P35" s="62"/>
      <c r="Q35" s="62"/>
      <c r="R35" s="62"/>
    </row>
    <row r="36" spans="1:18" ht="14.25" customHeight="1">
      <c r="A36" s="71">
        <v>7</v>
      </c>
      <c r="B36" s="247" t="s">
        <v>79</v>
      </c>
      <c r="C36" s="248"/>
      <c r="D36" s="95">
        <v>54</v>
      </c>
      <c r="E36" s="96" t="s">
        <v>89</v>
      </c>
      <c r="F36" s="97"/>
      <c r="G36" s="98"/>
      <c r="H36" s="76"/>
      <c r="I36" s="76"/>
      <c r="J36" s="76"/>
      <c r="K36" s="76"/>
      <c r="L36" s="76"/>
      <c r="M36" s="212">
        <f t="shared" si="3"/>
        <v>52024</v>
      </c>
      <c r="N36" s="62">
        <v>52.024</v>
      </c>
      <c r="O36" s="62"/>
      <c r="P36" s="62"/>
      <c r="Q36" s="62"/>
      <c r="R36" s="62"/>
    </row>
    <row r="37" spans="1:18" ht="14.25" customHeight="1">
      <c r="A37" s="71">
        <v>8</v>
      </c>
      <c r="B37" s="247" t="s">
        <v>80</v>
      </c>
      <c r="C37" s="248"/>
      <c r="D37" s="95">
        <v>54</v>
      </c>
      <c r="E37" s="96" t="s">
        <v>89</v>
      </c>
      <c r="F37" s="97"/>
      <c r="G37" s="98"/>
      <c r="H37" s="76"/>
      <c r="I37" s="76"/>
      <c r="J37" s="76"/>
      <c r="K37" s="76"/>
      <c r="L37" s="76"/>
      <c r="M37" s="212">
        <f t="shared" si="3"/>
        <v>52024</v>
      </c>
      <c r="N37" s="62">
        <v>52.024</v>
      </c>
      <c r="O37" s="62"/>
      <c r="P37" s="62"/>
      <c r="Q37" s="62"/>
      <c r="R37" s="62"/>
    </row>
    <row r="38" spans="1:18" ht="14.25" customHeight="1">
      <c r="A38" s="71">
        <v>9</v>
      </c>
      <c r="B38" s="247" t="s">
        <v>81</v>
      </c>
      <c r="C38" s="248"/>
      <c r="D38" s="95">
        <v>1.5</v>
      </c>
      <c r="E38" s="96" t="s">
        <v>89</v>
      </c>
      <c r="F38" s="97"/>
      <c r="G38" s="98"/>
      <c r="H38" s="76"/>
      <c r="I38" s="76"/>
      <c r="J38" s="76"/>
      <c r="K38" s="76"/>
      <c r="L38" s="76"/>
      <c r="M38" s="212">
        <f t="shared" si="3"/>
        <v>1524</v>
      </c>
      <c r="N38" s="62">
        <v>1.524</v>
      </c>
      <c r="O38" s="62"/>
      <c r="P38" s="62"/>
      <c r="Q38" s="62"/>
      <c r="R38" s="62"/>
    </row>
    <row r="39" spans="1:18" ht="14.25" customHeight="1">
      <c r="A39" s="71">
        <v>10</v>
      </c>
      <c r="B39" s="247" t="s">
        <v>92</v>
      </c>
      <c r="C39" s="248"/>
      <c r="D39" s="95">
        <v>33</v>
      </c>
      <c r="E39" s="96" t="s">
        <v>89</v>
      </c>
      <c r="F39" s="97"/>
      <c r="G39" s="98"/>
      <c r="H39" s="76"/>
      <c r="I39" s="76"/>
      <c r="J39" s="76"/>
      <c r="K39" s="76"/>
      <c r="L39" s="76"/>
      <c r="M39" s="212">
        <f t="shared" si="3"/>
        <v>20705</v>
      </c>
      <c r="N39" s="62">
        <v>20.705</v>
      </c>
      <c r="O39" s="62"/>
      <c r="P39" s="62"/>
      <c r="Q39" s="62"/>
      <c r="R39" s="62"/>
    </row>
    <row r="40" spans="1:18" ht="14.25" customHeight="1">
      <c r="A40" s="71">
        <v>11</v>
      </c>
      <c r="B40" s="247" t="s">
        <v>82</v>
      </c>
      <c r="C40" s="248"/>
      <c r="D40" s="95">
        <v>3.5</v>
      </c>
      <c r="E40" s="96" t="s">
        <v>89</v>
      </c>
      <c r="F40" s="97"/>
      <c r="G40" s="98"/>
      <c r="H40" s="76"/>
      <c r="I40" s="76"/>
      <c r="J40" s="76"/>
      <c r="K40" s="76"/>
      <c r="L40" s="76"/>
      <c r="M40" s="212">
        <f t="shared" si="3"/>
        <v>3681</v>
      </c>
      <c r="N40" s="62">
        <v>3.681</v>
      </c>
      <c r="O40" s="62"/>
      <c r="P40" s="62"/>
      <c r="Q40" s="62"/>
      <c r="R40" s="62"/>
    </row>
    <row r="41" spans="1:18" ht="14.25" customHeight="1">
      <c r="A41" s="71">
        <v>12</v>
      </c>
      <c r="B41" s="247" t="s">
        <v>83</v>
      </c>
      <c r="C41" s="248"/>
      <c r="D41" s="95">
        <v>4104</v>
      </c>
      <c r="E41" s="96" t="s">
        <v>89</v>
      </c>
      <c r="F41" s="97"/>
      <c r="G41" s="98"/>
      <c r="H41" s="76"/>
      <c r="I41" s="76"/>
      <c r="J41" s="76"/>
      <c r="K41" s="76"/>
      <c r="L41" s="76"/>
      <c r="M41" s="212">
        <f t="shared" si="3"/>
        <v>148866</v>
      </c>
      <c r="N41" s="62">
        <v>148.866</v>
      </c>
      <c r="O41" s="62"/>
      <c r="P41" s="62"/>
      <c r="Q41" s="62"/>
      <c r="R41" s="62"/>
    </row>
    <row r="42" spans="1:18" ht="14.25" customHeight="1">
      <c r="A42" s="71">
        <v>13</v>
      </c>
      <c r="B42" s="247" t="s">
        <v>84</v>
      </c>
      <c r="C42" s="248"/>
      <c r="D42" s="95">
        <v>614.4</v>
      </c>
      <c r="E42" s="96" t="s">
        <v>89</v>
      </c>
      <c r="F42" s="97"/>
      <c r="G42" s="98"/>
      <c r="H42" s="76"/>
      <c r="I42" s="76"/>
      <c r="J42" s="76"/>
      <c r="K42" s="76"/>
      <c r="L42" s="76"/>
      <c r="M42" s="212">
        <f t="shared" si="3"/>
        <v>279843</v>
      </c>
      <c r="N42" s="62">
        <v>279.843</v>
      </c>
      <c r="O42" s="62"/>
      <c r="P42" s="62"/>
      <c r="Q42" s="62"/>
      <c r="R42" s="62"/>
    </row>
    <row r="43" spans="1:18" ht="14.25" customHeight="1">
      <c r="A43" s="71">
        <v>14</v>
      </c>
      <c r="B43" s="247" t="s">
        <v>85</v>
      </c>
      <c r="C43" s="248"/>
      <c r="D43" s="95">
        <v>570</v>
      </c>
      <c r="E43" s="96" t="s">
        <v>93</v>
      </c>
      <c r="F43" s="97"/>
      <c r="G43" s="98"/>
      <c r="H43" s="76"/>
      <c r="I43" s="76"/>
      <c r="J43" s="76"/>
      <c r="K43" s="76"/>
      <c r="L43" s="76"/>
      <c r="M43" s="212">
        <f t="shared" si="3"/>
        <v>182655</v>
      </c>
      <c r="N43" s="62">
        <v>182.655</v>
      </c>
      <c r="O43" s="62"/>
      <c r="P43" s="62"/>
      <c r="Q43" s="62"/>
      <c r="R43" s="62"/>
    </row>
    <row r="44" spans="1:18" ht="14.25" customHeight="1">
      <c r="A44" s="101">
        <v>15</v>
      </c>
      <c r="B44" s="214" t="s">
        <v>86</v>
      </c>
      <c r="C44" s="215"/>
      <c r="D44" s="95">
        <v>10</v>
      </c>
      <c r="E44" s="96" t="s">
        <v>91</v>
      </c>
      <c r="F44" s="97"/>
      <c r="G44" s="98"/>
      <c r="H44" s="76"/>
      <c r="I44" s="76"/>
      <c r="J44" s="76"/>
      <c r="K44" s="76"/>
      <c r="L44" s="76"/>
      <c r="M44" s="212">
        <f t="shared" si="3"/>
        <v>48877</v>
      </c>
      <c r="N44" s="62">
        <v>48.877</v>
      </c>
      <c r="O44" s="62"/>
      <c r="P44" s="62"/>
      <c r="Q44" s="62"/>
      <c r="R44" s="62"/>
    </row>
    <row r="45" spans="1:18" ht="14.25" customHeight="1">
      <c r="A45" s="71">
        <v>10</v>
      </c>
      <c r="B45" s="214" t="s">
        <v>87</v>
      </c>
      <c r="C45" s="215"/>
      <c r="D45" s="95">
        <v>31</v>
      </c>
      <c r="E45" s="96" t="s">
        <v>93</v>
      </c>
      <c r="F45" s="97"/>
      <c r="G45" s="98"/>
      <c r="H45" s="76"/>
      <c r="I45" s="76"/>
      <c r="J45" s="76"/>
      <c r="K45" s="76"/>
      <c r="L45" s="76"/>
      <c r="M45" s="212">
        <f t="shared" si="3"/>
        <v>25282</v>
      </c>
      <c r="N45" s="62">
        <v>25.282</v>
      </c>
      <c r="O45" s="62"/>
      <c r="P45" s="62"/>
      <c r="Q45" s="62"/>
      <c r="R45" s="62"/>
    </row>
    <row r="46" spans="1:18" ht="13.5" customHeight="1">
      <c r="A46" s="71">
        <v>11</v>
      </c>
      <c r="B46" s="221" t="s">
        <v>94</v>
      </c>
      <c r="C46" s="222"/>
      <c r="D46" s="95">
        <v>1</v>
      </c>
      <c r="E46" s="96" t="s">
        <v>95</v>
      </c>
      <c r="F46" s="100"/>
      <c r="G46" s="98"/>
      <c r="H46" s="76"/>
      <c r="I46" s="76"/>
      <c r="J46" s="76"/>
      <c r="K46" s="76"/>
      <c r="L46" s="76"/>
      <c r="M46" s="212">
        <f t="shared" si="3"/>
        <v>12558</v>
      </c>
      <c r="N46" s="207">
        <v>12.558</v>
      </c>
      <c r="O46" s="62"/>
      <c r="P46" s="62"/>
      <c r="Q46" s="62"/>
      <c r="R46" s="62"/>
    </row>
    <row r="47" spans="1:18" ht="12" customHeight="1">
      <c r="A47" s="71">
        <v>12</v>
      </c>
      <c r="B47" s="221" t="s">
        <v>88</v>
      </c>
      <c r="C47" s="222"/>
      <c r="D47" s="95">
        <v>238.2</v>
      </c>
      <c r="E47" s="96" t="s">
        <v>93</v>
      </c>
      <c r="F47" s="100"/>
      <c r="G47" s="98"/>
      <c r="H47" s="76"/>
      <c r="I47" s="76"/>
      <c r="J47" s="76"/>
      <c r="K47" s="76"/>
      <c r="L47" s="76"/>
      <c r="M47" s="212">
        <f t="shared" si="3"/>
        <v>145043</v>
      </c>
      <c r="N47" s="208">
        <v>145.043</v>
      </c>
      <c r="O47" s="62"/>
      <c r="P47" s="62"/>
      <c r="Q47" s="62"/>
      <c r="R47" s="62"/>
    </row>
    <row r="48" spans="1:18" ht="12" customHeight="1">
      <c r="A48" s="71">
        <v>14</v>
      </c>
      <c r="B48" s="219" t="s">
        <v>100</v>
      </c>
      <c r="C48" s="220"/>
      <c r="D48" s="95">
        <v>2</v>
      </c>
      <c r="E48" s="96" t="s">
        <v>91</v>
      </c>
      <c r="F48" s="100"/>
      <c r="G48" s="98"/>
      <c r="H48" s="76"/>
      <c r="I48" s="76"/>
      <c r="J48" s="76"/>
      <c r="K48" s="76"/>
      <c r="L48" s="76"/>
      <c r="M48" s="212">
        <f t="shared" si="3"/>
        <v>18512</v>
      </c>
      <c r="N48" s="208">
        <v>18.512</v>
      </c>
      <c r="O48" s="62"/>
      <c r="P48" s="62"/>
      <c r="Q48" s="62"/>
      <c r="R48" s="62"/>
    </row>
    <row r="49" spans="1:18" ht="12" customHeight="1">
      <c r="A49" s="101">
        <v>15</v>
      </c>
      <c r="B49" s="221" t="s">
        <v>101</v>
      </c>
      <c r="C49" s="222"/>
      <c r="D49" s="95">
        <v>70</v>
      </c>
      <c r="E49" s="96" t="s">
        <v>91</v>
      </c>
      <c r="F49" s="100"/>
      <c r="G49" s="98"/>
      <c r="H49" s="76"/>
      <c r="I49" s="76"/>
      <c r="J49" s="76"/>
      <c r="K49" s="76"/>
      <c r="L49" s="76"/>
      <c r="M49" s="212">
        <f t="shared" si="3"/>
        <v>28380</v>
      </c>
      <c r="N49" s="208">
        <v>28.38</v>
      </c>
      <c r="O49" s="62"/>
      <c r="P49" s="62"/>
      <c r="Q49" s="62"/>
      <c r="R49" s="62"/>
    </row>
    <row r="50" spans="1:18" ht="12" customHeight="1">
      <c r="A50" s="71">
        <v>16</v>
      </c>
      <c r="B50" s="214" t="s">
        <v>102</v>
      </c>
      <c r="C50" s="215"/>
      <c r="D50" s="95">
        <v>1</v>
      </c>
      <c r="E50" s="96" t="s">
        <v>91</v>
      </c>
      <c r="F50" s="100"/>
      <c r="G50" s="98"/>
      <c r="H50" s="76"/>
      <c r="I50" s="76"/>
      <c r="J50" s="76"/>
      <c r="K50" s="76"/>
      <c r="L50" s="76"/>
      <c r="M50" s="212">
        <f t="shared" si="3"/>
        <v>12899</v>
      </c>
      <c r="N50" s="208">
        <v>12.899</v>
      </c>
      <c r="O50" s="62"/>
      <c r="P50" s="62"/>
      <c r="Q50" s="62"/>
      <c r="R50" s="62"/>
    </row>
    <row r="51" spans="1:18" ht="12" customHeight="1">
      <c r="A51" s="71">
        <v>17</v>
      </c>
      <c r="B51" s="214" t="s">
        <v>103</v>
      </c>
      <c r="C51" s="215"/>
      <c r="D51" s="95">
        <v>2</v>
      </c>
      <c r="E51" s="96" t="s">
        <v>89</v>
      </c>
      <c r="F51" s="100"/>
      <c r="G51" s="98"/>
      <c r="H51" s="76"/>
      <c r="I51" s="76"/>
      <c r="J51" s="76"/>
      <c r="K51" s="76"/>
      <c r="L51" s="76"/>
      <c r="M51" s="212">
        <f t="shared" si="3"/>
        <v>1934</v>
      </c>
      <c r="N51" s="208">
        <v>1.934</v>
      </c>
      <c r="O51" s="62"/>
      <c r="P51" s="62"/>
      <c r="Q51" s="62"/>
      <c r="R51" s="62"/>
    </row>
    <row r="52" spans="1:18" ht="12" customHeight="1">
      <c r="A52" s="71">
        <v>18</v>
      </c>
      <c r="B52" s="214" t="s">
        <v>104</v>
      </c>
      <c r="C52" s="215"/>
      <c r="D52" s="95">
        <v>1</v>
      </c>
      <c r="E52" s="96" t="s">
        <v>91</v>
      </c>
      <c r="F52" s="100"/>
      <c r="G52" s="98"/>
      <c r="H52" s="76"/>
      <c r="I52" s="76"/>
      <c r="J52" s="76"/>
      <c r="K52" s="76"/>
      <c r="L52" s="76"/>
      <c r="M52" s="212">
        <f t="shared" si="3"/>
        <v>5841</v>
      </c>
      <c r="N52" s="208">
        <v>5.841</v>
      </c>
      <c r="O52" s="62"/>
      <c r="P52" s="62"/>
      <c r="Q52" s="62"/>
      <c r="R52" s="62"/>
    </row>
    <row r="53" spans="1:18" ht="12" customHeight="1">
      <c r="A53" s="71">
        <v>19</v>
      </c>
      <c r="B53" s="214" t="s">
        <v>105</v>
      </c>
      <c r="C53" s="215"/>
      <c r="D53" s="95">
        <v>30</v>
      </c>
      <c r="E53" s="96" t="s">
        <v>91</v>
      </c>
      <c r="F53" s="100"/>
      <c r="G53" s="98"/>
      <c r="H53" s="76"/>
      <c r="I53" s="76"/>
      <c r="J53" s="76"/>
      <c r="K53" s="76"/>
      <c r="L53" s="76"/>
      <c r="M53" s="212">
        <f t="shared" si="3"/>
        <v>12360</v>
      </c>
      <c r="N53" s="208">
        <v>12.36</v>
      </c>
      <c r="O53" s="62"/>
      <c r="P53" s="62"/>
      <c r="Q53" s="62"/>
      <c r="R53" s="62"/>
    </row>
    <row r="54" spans="1:18" ht="12" customHeight="1">
      <c r="A54" s="71">
        <v>20</v>
      </c>
      <c r="B54" s="214" t="s">
        <v>105</v>
      </c>
      <c r="C54" s="215"/>
      <c r="D54" s="95">
        <v>36</v>
      </c>
      <c r="E54" s="96" t="s">
        <v>91</v>
      </c>
      <c r="F54" s="100"/>
      <c r="G54" s="98"/>
      <c r="H54" s="76"/>
      <c r="I54" s="76"/>
      <c r="J54" s="76"/>
      <c r="K54" s="76"/>
      <c r="L54" s="76"/>
      <c r="M54" s="212">
        <f t="shared" si="3"/>
        <v>16907</v>
      </c>
      <c r="N54" s="208">
        <v>16.907</v>
      </c>
      <c r="O54" s="62"/>
      <c r="P54" s="62"/>
      <c r="Q54" s="62"/>
      <c r="R54" s="62"/>
    </row>
    <row r="55" spans="1:18" ht="12" customHeight="1">
      <c r="A55" s="71">
        <v>21</v>
      </c>
      <c r="B55" s="214" t="s">
        <v>106</v>
      </c>
      <c r="C55" s="215"/>
      <c r="D55" s="95">
        <v>1</v>
      </c>
      <c r="E55" s="96" t="s">
        <v>91</v>
      </c>
      <c r="F55" s="100"/>
      <c r="G55" s="98"/>
      <c r="H55" s="76"/>
      <c r="I55" s="76"/>
      <c r="J55" s="76"/>
      <c r="K55" s="76"/>
      <c r="L55" s="76"/>
      <c r="M55" s="212">
        <f t="shared" si="3"/>
        <v>10004</v>
      </c>
      <c r="N55" s="208">
        <v>10.004</v>
      </c>
      <c r="O55" s="62"/>
      <c r="P55" s="62"/>
      <c r="Q55" s="62"/>
      <c r="R55" s="62"/>
    </row>
    <row r="56" spans="1:18" ht="12.75" customHeight="1">
      <c r="A56" s="71">
        <v>22</v>
      </c>
      <c r="B56" s="149" t="s">
        <v>107</v>
      </c>
      <c r="C56" s="150"/>
      <c r="D56" s="95">
        <v>255</v>
      </c>
      <c r="E56" s="96" t="s">
        <v>89</v>
      </c>
      <c r="F56" s="100"/>
      <c r="G56" s="98"/>
      <c r="H56" s="76"/>
      <c r="I56" s="76"/>
      <c r="J56" s="76"/>
      <c r="K56" s="76"/>
      <c r="L56" s="76"/>
      <c r="M56" s="212">
        <f t="shared" si="3"/>
        <v>51321</v>
      </c>
      <c r="N56" s="209">
        <v>51.321</v>
      </c>
      <c r="O56" s="62"/>
      <c r="P56" s="62"/>
      <c r="Q56" s="62"/>
      <c r="R56" s="62"/>
    </row>
    <row r="57" spans="1:18" ht="15.75" customHeight="1" thickBot="1">
      <c r="A57" s="71">
        <v>23</v>
      </c>
      <c r="B57" s="149" t="s">
        <v>108</v>
      </c>
      <c r="C57" s="150"/>
      <c r="D57" s="95">
        <v>12</v>
      </c>
      <c r="E57" s="96" t="s">
        <v>91</v>
      </c>
      <c r="F57" s="100"/>
      <c r="G57" s="98"/>
      <c r="H57" s="76"/>
      <c r="I57" s="76"/>
      <c r="J57" s="76"/>
      <c r="K57" s="76"/>
      <c r="L57" s="76"/>
      <c r="M57" s="212">
        <f t="shared" si="3"/>
        <v>158555</v>
      </c>
      <c r="N57" s="207">
        <v>158.555</v>
      </c>
      <c r="O57" s="62"/>
      <c r="P57" s="62"/>
      <c r="Q57" s="62"/>
      <c r="R57" s="62"/>
    </row>
    <row r="58" spans="1:18" ht="15.75" customHeight="1" thickBot="1">
      <c r="A58" s="216" t="s">
        <v>71</v>
      </c>
      <c r="B58" s="217"/>
      <c r="C58" s="218"/>
      <c r="D58" s="102"/>
      <c r="E58" s="103"/>
      <c r="F58" s="104"/>
      <c r="G58" s="105"/>
      <c r="H58" s="93"/>
      <c r="I58" s="93"/>
      <c r="J58" s="93"/>
      <c r="K58" s="93"/>
      <c r="L58" s="93"/>
      <c r="M58" s="199">
        <f>SUM(M30:M57)</f>
        <v>1359925</v>
      </c>
      <c r="N58" s="67"/>
      <c r="O58" s="62"/>
      <c r="P58" s="62"/>
      <c r="Q58" s="62"/>
      <c r="R58" s="62"/>
    </row>
    <row r="59" spans="1:18" ht="15.75" customHeight="1" thickBot="1">
      <c r="A59" s="196" t="s">
        <v>113</v>
      </c>
      <c r="B59" s="197"/>
      <c r="C59" s="198"/>
      <c r="D59" s="198"/>
      <c r="E59" s="155"/>
      <c r="F59" s="156"/>
      <c r="G59" s="157"/>
      <c r="H59" s="158"/>
      <c r="I59" s="158"/>
      <c r="J59" s="158"/>
      <c r="K59" s="158"/>
      <c r="L59" s="158"/>
      <c r="M59" s="200"/>
      <c r="N59" s="67">
        <v>1326.517</v>
      </c>
      <c r="O59" s="62"/>
      <c r="P59" s="62"/>
      <c r="Q59" s="62"/>
      <c r="R59" s="62"/>
    </row>
    <row r="60" spans="1:18" ht="15.75" customHeight="1" thickBot="1">
      <c r="A60" s="253" t="s">
        <v>114</v>
      </c>
      <c r="B60" s="254"/>
      <c r="C60" s="254"/>
      <c r="D60" s="255"/>
      <c r="E60" s="155"/>
      <c r="F60" s="156"/>
      <c r="G60" s="157"/>
      <c r="H60" s="158"/>
      <c r="I60" s="158"/>
      <c r="J60" s="158"/>
      <c r="K60" s="158"/>
      <c r="L60" s="158"/>
      <c r="M60" s="200">
        <v>1326517</v>
      </c>
      <c r="N60" s="67"/>
      <c r="O60" s="62"/>
      <c r="P60" s="62"/>
      <c r="Q60" s="62"/>
      <c r="R60" s="62"/>
    </row>
    <row r="61" spans="1:18" ht="15.75" customHeight="1" thickBot="1">
      <c r="A61" s="253" t="s">
        <v>115</v>
      </c>
      <c r="B61" s="254"/>
      <c r="C61" s="254"/>
      <c r="D61" s="255"/>
      <c r="E61" s="155"/>
      <c r="F61" s="156"/>
      <c r="G61" s="157"/>
      <c r="H61" s="158"/>
      <c r="I61" s="158"/>
      <c r="J61" s="158"/>
      <c r="K61" s="158"/>
      <c r="L61" s="158"/>
      <c r="M61" s="200">
        <v>70440</v>
      </c>
      <c r="N61" s="67"/>
      <c r="O61" s="62"/>
      <c r="P61" s="62"/>
      <c r="Q61" s="62"/>
      <c r="R61" s="62"/>
    </row>
    <row r="62" spans="1:18" ht="15.75" customHeight="1" thickBot="1">
      <c r="A62" s="256" t="s">
        <v>116</v>
      </c>
      <c r="B62" s="257"/>
      <c r="C62" s="257"/>
      <c r="D62" s="258"/>
      <c r="E62" s="155"/>
      <c r="F62" s="156"/>
      <c r="G62" s="157"/>
      <c r="H62" s="158"/>
      <c r="I62" s="158"/>
      <c r="J62" s="158"/>
      <c r="K62" s="158"/>
      <c r="L62" s="158"/>
      <c r="M62" s="200">
        <f>SUM(M60:M61)</f>
        <v>1396957</v>
      </c>
      <c r="N62" s="67"/>
      <c r="O62" s="62"/>
      <c r="P62" s="62"/>
      <c r="Q62" s="62"/>
      <c r="R62" s="62"/>
    </row>
    <row r="63" spans="1:18" ht="15.75" customHeight="1" thickBot="1">
      <c r="A63" s="250" t="s">
        <v>117</v>
      </c>
      <c r="B63" s="251"/>
      <c r="C63" s="251"/>
      <c r="D63" s="251"/>
      <c r="E63" s="155"/>
      <c r="F63" s="156"/>
      <c r="G63" s="157"/>
      <c r="H63" s="158"/>
      <c r="I63" s="158"/>
      <c r="J63" s="158"/>
      <c r="K63" s="158"/>
      <c r="L63" s="158"/>
      <c r="M63" s="200">
        <f>M60-M58</f>
        <v>-33408</v>
      </c>
      <c r="N63" s="67"/>
      <c r="O63" s="62"/>
      <c r="P63" s="62"/>
      <c r="Q63" s="62"/>
      <c r="R63" s="62"/>
    </row>
    <row r="64" spans="1:18" ht="15.75" customHeight="1">
      <c r="A64" s="106" t="s">
        <v>72</v>
      </c>
      <c r="B64" s="107"/>
      <c r="C64" s="107"/>
      <c r="D64" s="107"/>
      <c r="E64" s="108"/>
      <c r="F64" s="109"/>
      <c r="G64" s="108"/>
      <c r="H64" s="108"/>
      <c r="I64" s="108"/>
      <c r="J64" s="108"/>
      <c r="K64" s="108"/>
      <c r="L64" s="108"/>
      <c r="M64" s="110"/>
      <c r="N64" s="67"/>
      <c r="O64" s="62"/>
      <c r="P64" s="62"/>
      <c r="Q64" s="62"/>
      <c r="R64" s="62"/>
    </row>
    <row r="65" spans="1:18" ht="13.5" customHeight="1" thickBot="1">
      <c r="A65" s="111" t="s">
        <v>111</v>
      </c>
      <c r="B65" s="112"/>
      <c r="C65" s="112"/>
      <c r="D65" s="112"/>
      <c r="E65" s="113"/>
      <c r="F65" s="114"/>
      <c r="G65" s="115"/>
      <c r="H65" s="115"/>
      <c r="I65" s="115"/>
      <c r="J65" s="115"/>
      <c r="K65" s="115"/>
      <c r="L65" s="115"/>
      <c r="M65" s="116"/>
      <c r="N65" s="67"/>
      <c r="O65" s="62"/>
      <c r="P65" s="62"/>
      <c r="Q65" s="62"/>
      <c r="R65" s="62"/>
    </row>
    <row r="66" spans="1:18" ht="6.75" customHeight="1" thickBot="1">
      <c r="A66" s="107"/>
      <c r="B66" s="107"/>
      <c r="C66" s="107"/>
      <c r="D66" s="107"/>
      <c r="E66" s="109"/>
      <c r="F66" s="117"/>
      <c r="G66" s="118"/>
      <c r="H66" s="118"/>
      <c r="I66" s="118"/>
      <c r="J66" s="118"/>
      <c r="K66" s="118"/>
      <c r="L66" s="118"/>
      <c r="M66" s="118"/>
      <c r="N66" s="67"/>
      <c r="O66" s="62"/>
      <c r="P66" s="62"/>
      <c r="Q66" s="62"/>
      <c r="R66" s="62"/>
    </row>
    <row r="67" spans="1:60" ht="15" customHeight="1" thickBot="1">
      <c r="A67" s="119" t="s">
        <v>60</v>
      </c>
      <c r="B67" s="120"/>
      <c r="C67" s="120"/>
      <c r="D67" s="120"/>
      <c r="E67" s="121"/>
      <c r="F67" s="121"/>
      <c r="G67" s="121"/>
      <c r="H67" s="121"/>
      <c r="I67" s="121"/>
      <c r="J67" s="121"/>
      <c r="K67" s="121"/>
      <c r="L67" s="121"/>
      <c r="M67" s="122"/>
      <c r="N67" s="210"/>
      <c r="O67" s="210"/>
      <c r="P67" s="210"/>
      <c r="Q67" s="1"/>
      <c r="R67" s="1"/>
      <c r="S67" s="1"/>
      <c r="T67" s="1"/>
      <c r="U67" s="1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16" ht="24.75" customHeight="1" thickBot="1">
      <c r="A68" s="123"/>
      <c r="B68" s="227" t="s">
        <v>55</v>
      </c>
      <c r="C68" s="228"/>
      <c r="D68" s="229"/>
      <c r="E68" s="124" t="s">
        <v>56</v>
      </c>
      <c r="F68" s="125"/>
      <c r="G68" s="125"/>
      <c r="H68" s="125"/>
      <c r="I68" s="125"/>
      <c r="J68" s="125"/>
      <c r="K68" s="125"/>
      <c r="L68" s="125"/>
      <c r="M68" s="126" t="s">
        <v>70</v>
      </c>
      <c r="N68" s="62"/>
      <c r="O68" s="62"/>
      <c r="P68" s="62"/>
    </row>
    <row r="69" spans="1:16" ht="12.75">
      <c r="A69" s="127">
        <v>1</v>
      </c>
      <c r="B69" s="231" t="s">
        <v>52</v>
      </c>
      <c r="C69" s="232"/>
      <c r="D69" s="233"/>
      <c r="E69" s="128" t="s">
        <v>69</v>
      </c>
      <c r="F69" s="129"/>
      <c r="G69" s="129"/>
      <c r="H69" s="129"/>
      <c r="I69" s="129"/>
      <c r="J69" s="129"/>
      <c r="K69" s="129"/>
      <c r="L69" s="129"/>
      <c r="M69" s="130">
        <v>61</v>
      </c>
      <c r="N69" s="211"/>
      <c r="O69" s="62"/>
      <c r="P69" s="62"/>
    </row>
    <row r="70" spans="1:16" ht="12.75">
      <c r="A70" s="131">
        <v>2</v>
      </c>
      <c r="B70" s="224" t="s">
        <v>53</v>
      </c>
      <c r="C70" s="225"/>
      <c r="D70" s="226"/>
      <c r="E70" s="132" t="s">
        <v>69</v>
      </c>
      <c r="F70" s="78"/>
      <c r="G70" s="133"/>
      <c r="H70" s="133"/>
      <c r="I70" s="133"/>
      <c r="J70" s="133"/>
      <c r="K70" s="133"/>
      <c r="L70" s="133"/>
      <c r="M70" s="134">
        <v>74</v>
      </c>
      <c r="N70" s="211"/>
      <c r="O70" s="62"/>
      <c r="P70" s="62"/>
    </row>
    <row r="71" spans="1:16" ht="12.75">
      <c r="A71" s="131">
        <v>3</v>
      </c>
      <c r="B71" s="224" t="s">
        <v>54</v>
      </c>
      <c r="C71" s="225"/>
      <c r="D71" s="226"/>
      <c r="E71" s="132" t="s">
        <v>69</v>
      </c>
      <c r="F71" s="78"/>
      <c r="G71" s="133"/>
      <c r="H71" s="133"/>
      <c r="I71" s="133"/>
      <c r="J71" s="133"/>
      <c r="K71" s="133"/>
      <c r="L71" s="133"/>
      <c r="M71" s="134">
        <v>10</v>
      </c>
      <c r="N71" s="211"/>
      <c r="O71" s="62"/>
      <c r="P71" s="62"/>
    </row>
    <row r="72" spans="1:14" ht="12.75">
      <c r="A72" s="135">
        <v>4</v>
      </c>
      <c r="B72" s="224" t="s">
        <v>64</v>
      </c>
      <c r="C72" s="225"/>
      <c r="D72" s="226"/>
      <c r="E72" s="132" t="s">
        <v>69</v>
      </c>
      <c r="F72" s="78"/>
      <c r="G72" s="133"/>
      <c r="H72" s="133"/>
      <c r="I72" s="133"/>
      <c r="J72" s="133"/>
      <c r="K72" s="133"/>
      <c r="L72" s="133"/>
      <c r="M72" s="134">
        <v>26</v>
      </c>
      <c r="N72" s="60"/>
    </row>
    <row r="73" spans="1:14" ht="12.75">
      <c r="A73" s="202"/>
      <c r="B73" s="203"/>
      <c r="C73" s="203"/>
      <c r="D73" s="203"/>
      <c r="E73" s="202"/>
      <c r="F73" s="204"/>
      <c r="G73" s="205"/>
      <c r="H73" s="205"/>
      <c r="I73" s="205"/>
      <c r="J73" s="205"/>
      <c r="K73" s="205"/>
      <c r="L73" s="205"/>
      <c r="M73" s="206"/>
      <c r="N73" s="60"/>
    </row>
    <row r="74" spans="1:13" ht="15">
      <c r="A74" s="136"/>
      <c r="B74" s="230" t="s">
        <v>73</v>
      </c>
      <c r="C74" s="230"/>
      <c r="D74" s="230"/>
      <c r="E74" s="230"/>
      <c r="F74" s="137"/>
      <c r="G74" s="138"/>
      <c r="H74" s="138"/>
      <c r="I74" s="20"/>
      <c r="J74" s="20"/>
      <c r="K74" s="20"/>
      <c r="L74" s="20"/>
      <c r="M74" s="20"/>
    </row>
    <row r="75" spans="1:8" ht="15">
      <c r="A75" s="141"/>
      <c r="B75" s="223" t="s">
        <v>61</v>
      </c>
      <c r="C75" s="223"/>
      <c r="D75" s="223"/>
      <c r="E75" s="223"/>
      <c r="F75" s="139"/>
      <c r="G75" s="140"/>
      <c r="H75" s="140"/>
    </row>
    <row r="76" spans="1:8" ht="15">
      <c r="A76" s="141"/>
      <c r="B76" s="223" t="s">
        <v>62</v>
      </c>
      <c r="C76" s="223"/>
      <c r="D76" s="223"/>
      <c r="E76" s="223"/>
      <c r="F76" s="223"/>
      <c r="G76" s="223"/>
      <c r="H76" s="223"/>
    </row>
    <row r="77" spans="1:8" ht="15">
      <c r="A77" s="142"/>
      <c r="B77" s="223" t="s">
        <v>63</v>
      </c>
      <c r="C77" s="223"/>
      <c r="D77" s="223"/>
      <c r="E77" s="223"/>
      <c r="F77" s="223"/>
      <c r="G77" s="140"/>
      <c r="H77" s="140"/>
    </row>
    <row r="78" spans="2:4" ht="12.75">
      <c r="B78" s="143"/>
      <c r="C78" s="143"/>
      <c r="D78" s="6"/>
    </row>
    <row r="79" spans="2:4" ht="12.75">
      <c r="B79" s="143"/>
      <c r="C79" s="143"/>
      <c r="D79" s="6"/>
    </row>
    <row r="80" spans="2:4" ht="12.75" hidden="1">
      <c r="B80" s="143"/>
      <c r="C80" s="143"/>
      <c r="D80" s="6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/>
  <mergeCells count="50">
    <mergeCell ref="A63:D63"/>
    <mergeCell ref="B38:C38"/>
    <mergeCell ref="B39:C39"/>
    <mergeCell ref="A5:E5"/>
    <mergeCell ref="A60:D60"/>
    <mergeCell ref="A61:D61"/>
    <mergeCell ref="A62:D62"/>
    <mergeCell ref="B30:C30"/>
    <mergeCell ref="B31:C31"/>
    <mergeCell ref="B32:C32"/>
    <mergeCell ref="B33:C33"/>
    <mergeCell ref="B43:C43"/>
    <mergeCell ref="B44:C44"/>
    <mergeCell ref="B34:C34"/>
    <mergeCell ref="B35:C35"/>
    <mergeCell ref="B36:C36"/>
    <mergeCell ref="B37:C37"/>
    <mergeCell ref="B42:C42"/>
    <mergeCell ref="B45:C45"/>
    <mergeCell ref="B51:C51"/>
    <mergeCell ref="B52:C52"/>
    <mergeCell ref="B53:C53"/>
    <mergeCell ref="B47:C47"/>
    <mergeCell ref="B3:D3"/>
    <mergeCell ref="B40:C40"/>
    <mergeCell ref="B41:C41"/>
    <mergeCell ref="A26:E26"/>
    <mergeCell ref="B46:C46"/>
    <mergeCell ref="A1:E1"/>
    <mergeCell ref="B2:D2"/>
    <mergeCell ref="B29:C29"/>
    <mergeCell ref="E29:H29"/>
    <mergeCell ref="A23:B23"/>
    <mergeCell ref="A24:B24"/>
    <mergeCell ref="A6:M6"/>
    <mergeCell ref="B75:E75"/>
    <mergeCell ref="B76:H76"/>
    <mergeCell ref="B77:F77"/>
    <mergeCell ref="B71:D71"/>
    <mergeCell ref="B72:D72"/>
    <mergeCell ref="B68:D68"/>
    <mergeCell ref="B74:E74"/>
    <mergeCell ref="B70:D70"/>
    <mergeCell ref="B69:D69"/>
    <mergeCell ref="B54:C54"/>
    <mergeCell ref="B55:C55"/>
    <mergeCell ref="A58:C58"/>
    <mergeCell ref="B48:C48"/>
    <mergeCell ref="B49:C49"/>
    <mergeCell ref="B50:C50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68" t="s">
        <v>27</v>
      </c>
      <c r="B1" s="269"/>
      <c r="C1" s="269"/>
      <c r="D1" s="270"/>
      <c r="E1" s="17"/>
      <c r="F1" s="1"/>
      <c r="G1" s="1"/>
      <c r="H1" s="1"/>
      <c r="I1" s="1"/>
      <c r="J1" s="1"/>
    </row>
    <row r="2" spans="1:10" ht="24" customHeight="1" thickBot="1">
      <c r="A2" s="275" t="s">
        <v>18</v>
      </c>
      <c r="B2" s="273" t="s">
        <v>20</v>
      </c>
      <c r="C2" s="274"/>
      <c r="D2" s="271" t="s">
        <v>23</v>
      </c>
      <c r="E2" s="17"/>
      <c r="F2" s="1"/>
      <c r="G2" s="1"/>
      <c r="H2" s="1"/>
      <c r="I2" s="1"/>
      <c r="J2" s="1"/>
    </row>
    <row r="3" spans="1:10" ht="32.25" customHeight="1" thickBot="1">
      <c r="A3" s="276"/>
      <c r="B3" s="28" t="s">
        <v>19</v>
      </c>
      <c r="C3" s="29" t="s">
        <v>22</v>
      </c>
      <c r="D3" s="272"/>
      <c r="E3" s="17"/>
      <c r="F3" s="1"/>
      <c r="G3" s="1"/>
      <c r="H3" s="1"/>
      <c r="I3" s="1"/>
      <c r="J3" s="1"/>
    </row>
    <row r="4" spans="1:10" ht="16.5" customHeight="1">
      <c r="A4" s="277" t="s">
        <v>2</v>
      </c>
      <c r="B4" s="278"/>
      <c r="C4" s="278"/>
      <c r="D4" s="279"/>
      <c r="E4" s="18"/>
      <c r="F4" s="1"/>
      <c r="G4" s="1"/>
      <c r="H4" s="1"/>
      <c r="I4" s="1"/>
      <c r="J4" s="1"/>
    </row>
    <row r="5" spans="1:10" ht="15">
      <c r="A5" s="39" t="s">
        <v>10</v>
      </c>
      <c r="B5" s="23">
        <v>1.85</v>
      </c>
      <c r="C5" s="23">
        <f>B5*G5</f>
        <v>28990.78</v>
      </c>
      <c r="D5" s="22">
        <f>C5*12</f>
        <v>347889.36</v>
      </c>
      <c r="E5" s="17"/>
      <c r="F5" s="1"/>
      <c r="G5" s="1">
        <v>15670.69</v>
      </c>
      <c r="H5" s="1"/>
      <c r="I5" s="1"/>
      <c r="J5" s="1"/>
    </row>
    <row r="6" spans="1:10" ht="12" customHeight="1">
      <c r="A6" s="39" t="s">
        <v>1</v>
      </c>
      <c r="B6" s="23">
        <v>0.63</v>
      </c>
      <c r="C6" s="23">
        <f aca="true" t="shared" si="0" ref="C6:C24">B6*G6</f>
        <v>9872.53</v>
      </c>
      <c r="D6" s="22">
        <f aca="true" t="shared" si="1" ref="D6:D25">C6*12</f>
        <v>118470.36</v>
      </c>
      <c r="E6" s="17"/>
      <c r="F6" s="1"/>
      <c r="G6" s="1">
        <v>15670.69</v>
      </c>
      <c r="H6" s="1"/>
      <c r="I6" s="1"/>
      <c r="J6" s="1"/>
    </row>
    <row r="7" spans="1:10" ht="15">
      <c r="A7" s="39" t="s">
        <v>3</v>
      </c>
      <c r="B7" s="23">
        <v>0.44</v>
      </c>
      <c r="C7" s="23">
        <f t="shared" si="0"/>
        <v>6895.1</v>
      </c>
      <c r="D7" s="22">
        <f t="shared" si="1"/>
        <v>82741.2</v>
      </c>
      <c r="E7" s="17"/>
      <c r="F7" s="1"/>
      <c r="G7" s="1">
        <v>15670.69</v>
      </c>
      <c r="H7" s="1"/>
      <c r="I7" s="1"/>
      <c r="J7" s="1"/>
    </row>
    <row r="8" spans="1:10" ht="15">
      <c r="A8" s="39" t="s">
        <v>4</v>
      </c>
      <c r="B8" s="23">
        <v>1.36</v>
      </c>
      <c r="C8" s="23">
        <f t="shared" si="0"/>
        <v>21312.14</v>
      </c>
      <c r="D8" s="22">
        <f t="shared" si="1"/>
        <v>255745.68</v>
      </c>
      <c r="E8" s="17"/>
      <c r="F8" s="1"/>
      <c r="G8" s="1">
        <v>15670.69</v>
      </c>
      <c r="H8" s="1"/>
      <c r="I8" s="1"/>
      <c r="J8" s="1"/>
    </row>
    <row r="9" spans="1:10" ht="15">
      <c r="A9" s="39" t="s">
        <v>5</v>
      </c>
      <c r="B9" s="23">
        <v>0.81</v>
      </c>
      <c r="C9" s="23">
        <f t="shared" si="0"/>
        <v>12693.26</v>
      </c>
      <c r="D9" s="22">
        <f t="shared" si="1"/>
        <v>152319.12</v>
      </c>
      <c r="E9" s="17"/>
      <c r="F9" s="1"/>
      <c r="G9" s="1">
        <v>15670.69</v>
      </c>
      <c r="H9" s="1"/>
      <c r="I9" s="1"/>
      <c r="J9" s="1"/>
    </row>
    <row r="10" spans="1:10" ht="15">
      <c r="A10" s="39" t="s">
        <v>8</v>
      </c>
      <c r="B10" s="23">
        <v>0.61</v>
      </c>
      <c r="C10" s="23">
        <f t="shared" si="0"/>
        <v>9559.12</v>
      </c>
      <c r="D10" s="22">
        <f t="shared" si="1"/>
        <v>114709.44</v>
      </c>
      <c r="E10" s="17"/>
      <c r="F10" s="1"/>
      <c r="G10" s="1">
        <v>15670.69</v>
      </c>
      <c r="H10" s="1"/>
      <c r="I10" s="1"/>
      <c r="J10" s="1"/>
    </row>
    <row r="11" spans="1:10" ht="13.5" customHeight="1">
      <c r="A11" s="39" t="s">
        <v>11</v>
      </c>
      <c r="B11" s="23">
        <v>0.1</v>
      </c>
      <c r="C11" s="23">
        <f t="shared" si="0"/>
        <v>1567.07</v>
      </c>
      <c r="D11" s="22">
        <f t="shared" si="1"/>
        <v>18804.84</v>
      </c>
      <c r="E11" s="17"/>
      <c r="F11" s="1"/>
      <c r="G11" s="1">
        <v>15670.69</v>
      </c>
      <c r="H11" s="1"/>
      <c r="I11" s="1"/>
      <c r="J11" s="1"/>
    </row>
    <row r="12" spans="1:10" ht="13.5" customHeight="1">
      <c r="A12" s="21" t="s">
        <v>12</v>
      </c>
      <c r="B12" s="23">
        <v>2.45</v>
      </c>
      <c r="C12" s="23">
        <f t="shared" si="0"/>
        <v>38393.19</v>
      </c>
      <c r="D12" s="22">
        <f t="shared" si="1"/>
        <v>460718.28</v>
      </c>
      <c r="E12" s="17"/>
      <c r="F12" s="1"/>
      <c r="G12" s="1">
        <v>15670.69</v>
      </c>
      <c r="H12" s="1"/>
      <c r="I12" s="1"/>
      <c r="J12" s="1"/>
    </row>
    <row r="13" spans="1:10" ht="13.5" customHeight="1">
      <c r="A13" s="39" t="s">
        <v>28</v>
      </c>
      <c r="B13" s="23">
        <v>0.02</v>
      </c>
      <c r="C13" s="23">
        <f t="shared" si="0"/>
        <v>313.41</v>
      </c>
      <c r="D13" s="22">
        <f t="shared" si="1"/>
        <v>3760.92</v>
      </c>
      <c r="E13" s="17"/>
      <c r="F13" s="1"/>
      <c r="G13" s="1">
        <v>15670.69</v>
      </c>
      <c r="H13" s="1"/>
      <c r="I13" s="1"/>
      <c r="J13" s="1"/>
    </row>
    <row r="14" spans="1:10" ht="11.25" customHeight="1">
      <c r="A14" s="39" t="s">
        <v>6</v>
      </c>
      <c r="B14" s="23">
        <v>1.56</v>
      </c>
      <c r="C14" s="23">
        <f t="shared" si="0"/>
        <v>24446.28</v>
      </c>
      <c r="D14" s="22">
        <f t="shared" si="1"/>
        <v>293355.36</v>
      </c>
      <c r="E14" s="17"/>
      <c r="F14" s="1"/>
      <c r="G14" s="1">
        <v>15670.69</v>
      </c>
      <c r="H14" s="1"/>
      <c r="I14" s="1"/>
      <c r="J14" s="1"/>
    </row>
    <row r="15" spans="1:10" ht="12.75" customHeight="1">
      <c r="A15" s="39" t="s">
        <v>29</v>
      </c>
      <c r="B15" s="23">
        <v>0.34</v>
      </c>
      <c r="C15" s="23">
        <f t="shared" si="0"/>
        <v>5328.03</v>
      </c>
      <c r="D15" s="22">
        <f t="shared" si="1"/>
        <v>63936.36</v>
      </c>
      <c r="E15" s="17"/>
      <c r="F15" s="1"/>
      <c r="G15" s="1">
        <v>15670.69</v>
      </c>
      <c r="H15" s="1"/>
      <c r="I15" s="1"/>
      <c r="J15" s="1"/>
    </row>
    <row r="16" spans="1:10" ht="15">
      <c r="A16" s="40" t="s">
        <v>30</v>
      </c>
      <c r="B16" s="23">
        <v>0.6</v>
      </c>
      <c r="C16" s="23">
        <f t="shared" si="0"/>
        <v>9402.41</v>
      </c>
      <c r="D16" s="22">
        <f t="shared" si="1"/>
        <v>112828.92</v>
      </c>
      <c r="E16" s="17"/>
      <c r="F16" s="1"/>
      <c r="G16" s="1">
        <v>15670.69</v>
      </c>
      <c r="H16" s="1"/>
      <c r="I16" s="1"/>
      <c r="J16" s="1"/>
    </row>
    <row r="17" spans="1:10" ht="15">
      <c r="A17" s="39" t="s">
        <v>31</v>
      </c>
      <c r="B17" s="23">
        <v>0.05</v>
      </c>
      <c r="C17" s="23">
        <f t="shared" si="0"/>
        <v>783.53</v>
      </c>
      <c r="D17" s="22">
        <f t="shared" si="1"/>
        <v>9402.36</v>
      </c>
      <c r="E17" s="17"/>
      <c r="F17" s="1"/>
      <c r="G17" s="1">
        <v>15670.69</v>
      </c>
      <c r="H17" s="1"/>
      <c r="I17" s="1"/>
      <c r="J17" s="1"/>
    </row>
    <row r="18" spans="1:10" ht="14.25" customHeight="1">
      <c r="A18" s="21" t="s">
        <v>7</v>
      </c>
      <c r="B18" s="23">
        <v>0.09</v>
      </c>
      <c r="C18" s="23">
        <f t="shared" si="0"/>
        <v>1410.36</v>
      </c>
      <c r="D18" s="22">
        <f t="shared" si="1"/>
        <v>16924.32</v>
      </c>
      <c r="E18" s="17"/>
      <c r="F18" s="1"/>
      <c r="G18" s="1">
        <v>15670.69</v>
      </c>
      <c r="H18" s="1"/>
      <c r="I18" s="1"/>
      <c r="J18" s="1"/>
    </row>
    <row r="19" spans="1:12" ht="16.5" customHeight="1">
      <c r="A19" s="41" t="s">
        <v>32</v>
      </c>
      <c r="B19" s="23">
        <v>0.27</v>
      </c>
      <c r="C19" s="23">
        <f t="shared" si="0"/>
        <v>4231.09</v>
      </c>
      <c r="D19" s="22">
        <f t="shared" si="1"/>
        <v>50773.08</v>
      </c>
      <c r="E19" s="17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1" t="s">
        <v>33</v>
      </c>
      <c r="B20" s="23">
        <v>1.77</v>
      </c>
      <c r="C20" s="23">
        <f t="shared" si="0"/>
        <v>27737.12</v>
      </c>
      <c r="D20" s="22">
        <f t="shared" si="1"/>
        <v>332845.44</v>
      </c>
      <c r="E20" s="17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2" t="s">
        <v>34</v>
      </c>
      <c r="B21" s="23">
        <v>0.32</v>
      </c>
      <c r="C21" s="23">
        <f t="shared" si="0"/>
        <v>5014.62</v>
      </c>
      <c r="D21" s="22">
        <f t="shared" si="1"/>
        <v>60175.44</v>
      </c>
      <c r="E21" s="17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3" t="s">
        <v>35</v>
      </c>
      <c r="B22" s="30">
        <v>1.31</v>
      </c>
      <c r="C22" s="30">
        <f t="shared" si="0"/>
        <v>20528.6</v>
      </c>
      <c r="D22" s="31">
        <f t="shared" si="1"/>
        <v>246343.2</v>
      </c>
      <c r="E22" s="17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5" t="s">
        <v>25</v>
      </c>
      <c r="B23" s="46">
        <f>SUM(B5:B22)</f>
        <v>14.58</v>
      </c>
      <c r="C23" s="25">
        <f>SUM(C5:C22)</f>
        <v>228478.64</v>
      </c>
      <c r="D23" s="33">
        <f t="shared" si="1"/>
        <v>2741743.68</v>
      </c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2" t="s">
        <v>21</v>
      </c>
      <c r="B24" s="34">
        <v>3.71</v>
      </c>
      <c r="C24" s="25">
        <f t="shared" si="0"/>
        <v>58138.26</v>
      </c>
      <c r="D24" s="33">
        <f t="shared" si="1"/>
        <v>697659.12</v>
      </c>
      <c r="E24" s="17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2" t="s">
        <v>17</v>
      </c>
      <c r="B25" s="25">
        <f>SUM(B23:B24)</f>
        <v>18.29</v>
      </c>
      <c r="C25" s="25">
        <f>SUM(C23:C24)</f>
        <v>286616.9</v>
      </c>
      <c r="D25" s="33">
        <f t="shared" si="1"/>
        <v>3439402.8</v>
      </c>
      <c r="E25" s="17"/>
      <c r="F25" s="1"/>
      <c r="G25" s="1"/>
      <c r="H25" s="1"/>
      <c r="I25" s="1"/>
      <c r="J25" s="1"/>
      <c r="K25" s="1"/>
      <c r="L25" s="1"/>
    </row>
    <row r="26" spans="1:12" ht="15">
      <c r="A26" s="52"/>
      <c r="B26" s="27"/>
      <c r="C26" s="27"/>
      <c r="D26" s="38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65" t="s">
        <v>43</v>
      </c>
      <c r="B27" s="265"/>
      <c r="C27" s="265"/>
      <c r="D27" s="265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82" t="s">
        <v>36</v>
      </c>
      <c r="B28" s="283"/>
      <c r="C28" s="47" t="s">
        <v>44</v>
      </c>
      <c r="D28" s="48" t="s">
        <v>45</v>
      </c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84" t="s">
        <v>37</v>
      </c>
      <c r="B29" s="284"/>
      <c r="C29" s="49">
        <v>520919</v>
      </c>
      <c r="D29" s="49">
        <v>527305</v>
      </c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85" t="s">
        <v>38</v>
      </c>
      <c r="B30" s="285"/>
      <c r="C30" s="51">
        <v>451129</v>
      </c>
      <c r="D30" s="51">
        <v>445453</v>
      </c>
      <c r="E30" s="16"/>
    </row>
    <row r="31" spans="1:5" ht="15.75" customHeight="1">
      <c r="A31" s="285" t="s">
        <v>39</v>
      </c>
      <c r="B31" s="285"/>
      <c r="C31" s="24">
        <v>1654836</v>
      </c>
      <c r="D31" s="24">
        <v>1652295.05</v>
      </c>
      <c r="E31" s="16"/>
    </row>
    <row r="32" spans="1:5" ht="18" customHeight="1">
      <c r="A32" s="285" t="s">
        <v>40</v>
      </c>
      <c r="B32" s="285"/>
      <c r="C32" s="24">
        <v>4056203</v>
      </c>
      <c r="D32" s="24">
        <v>3900299</v>
      </c>
      <c r="E32" s="16"/>
    </row>
    <row r="33" spans="1:5" ht="15" customHeight="1" thickBot="1">
      <c r="A33" s="286" t="s">
        <v>41</v>
      </c>
      <c r="B33" s="286"/>
      <c r="C33" s="50"/>
      <c r="D33" s="50"/>
      <c r="E33" s="16"/>
    </row>
    <row r="34" spans="1:9" ht="15" thickBot="1">
      <c r="A34" s="280" t="s">
        <v>42</v>
      </c>
      <c r="B34" s="281"/>
      <c r="C34" s="44">
        <f>SUM(C29:C33)</f>
        <v>6683087</v>
      </c>
      <c r="D34" s="26">
        <f>SUM(D29:D33)</f>
        <v>6525352</v>
      </c>
      <c r="E34" s="17"/>
      <c r="F34" s="1"/>
      <c r="G34" s="1"/>
      <c r="H34" s="1"/>
      <c r="I34" s="1"/>
    </row>
    <row r="35" spans="1:9" ht="14.25">
      <c r="A35" s="266"/>
      <c r="B35" s="266"/>
      <c r="C35" s="266"/>
      <c r="D35" s="35"/>
      <c r="E35" s="17"/>
      <c r="F35" s="1"/>
      <c r="G35" s="1"/>
      <c r="H35" s="1"/>
      <c r="I35" s="1"/>
    </row>
    <row r="36" spans="1:9" ht="14.25">
      <c r="A36" s="266"/>
      <c r="B36" s="266"/>
      <c r="C36" s="266"/>
      <c r="D36" s="35"/>
      <c r="E36" s="17"/>
      <c r="F36" s="1"/>
      <c r="G36" s="1"/>
      <c r="H36" s="1"/>
      <c r="I36" s="1"/>
    </row>
    <row r="37" spans="1:9" ht="12.75">
      <c r="A37" s="266"/>
      <c r="B37" s="266"/>
      <c r="C37" s="266"/>
      <c r="D37" s="35"/>
      <c r="E37" s="1"/>
      <c r="F37" s="1"/>
      <c r="G37" s="1"/>
      <c r="H37" s="1"/>
      <c r="I37" s="1"/>
    </row>
    <row r="38" spans="1:9" ht="20.25" customHeight="1">
      <c r="A38" s="267"/>
      <c r="B38" s="267"/>
      <c r="C38" s="267"/>
      <c r="D38" s="36"/>
      <c r="E38" s="1"/>
      <c r="F38" s="1"/>
      <c r="G38" s="1"/>
      <c r="H38" s="1"/>
      <c r="I38" s="1"/>
    </row>
    <row r="39" spans="1:9" ht="12.75">
      <c r="A39" s="37"/>
      <c r="B39" s="37"/>
      <c r="C39" s="37"/>
      <c r="D39" s="37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34:B34"/>
    <mergeCell ref="A28:B28"/>
    <mergeCell ref="A29:B29"/>
    <mergeCell ref="A30:B30"/>
    <mergeCell ref="A31:B31"/>
    <mergeCell ref="A32:B32"/>
    <mergeCell ref="A33:B33"/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</cp:lastModifiedBy>
  <cp:lastPrinted>2015-02-13T12:33:09Z</cp:lastPrinted>
  <dcterms:created xsi:type="dcterms:W3CDTF">2006-01-04T06:59:47Z</dcterms:created>
  <dcterms:modified xsi:type="dcterms:W3CDTF">2015-03-15T17:34:30Z</dcterms:modified>
  <cp:category/>
  <cp:version/>
  <cp:contentType/>
  <cp:contentStatus/>
</cp:coreProperties>
</file>