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65" yWindow="1050" windowWidth="4215" windowHeight="7395" tabRatio="599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'Лист1'!$A$1:$S$77</definedName>
  </definedNames>
  <calcPr fullCalcOnLoad="1" fullPrecision="0"/>
</workbook>
</file>

<file path=xl/sharedStrings.xml><?xml version="1.0" encoding="utf-8"?>
<sst xmlns="http://schemas.openxmlformats.org/spreadsheetml/2006/main" count="143" uniqueCount="110">
  <si>
    <t>Наименование работ</t>
  </si>
  <si>
    <t>Обслуживание мусоропроводов и мусорокамер</t>
  </si>
  <si>
    <t>Содержание мест общего пользования:</t>
  </si>
  <si>
    <t>Уборка лестничных клеток</t>
  </si>
  <si>
    <t>Содержание системы отопления</t>
  </si>
  <si>
    <t>Содержание системы водоснабжения, водоотведения</t>
  </si>
  <si>
    <t>Сбор и вывоз ТБО</t>
  </si>
  <si>
    <t>Проведение электроизмерений (сопротивление изоляции)</t>
  </si>
  <si>
    <t>Содержание системы электроснабжения</t>
  </si>
  <si>
    <t>№п/п</t>
  </si>
  <si>
    <t xml:space="preserve">Уборка  придомовой территории </t>
  </si>
  <si>
    <t xml:space="preserve">Обслуживание  электроплит </t>
  </si>
  <si>
    <t xml:space="preserve">Содержание и ремонт лифтового хозяйства </t>
  </si>
  <si>
    <t xml:space="preserve"> Начислено, руб.</t>
  </si>
  <si>
    <t xml:space="preserve"> Оплачено, руб.</t>
  </si>
  <si>
    <t>Долг, руб.</t>
  </si>
  <si>
    <t xml:space="preserve"> Выполнено, руб.</t>
  </si>
  <si>
    <t>Всего</t>
  </si>
  <si>
    <t>Наименование работ ( услуг)</t>
  </si>
  <si>
    <t>Размер платы  ,руб/м2</t>
  </si>
  <si>
    <t>2013 г. в месяц</t>
  </si>
  <si>
    <t>Текущий ремонт</t>
  </si>
  <si>
    <t>Сумма  на всю площадь дома,руб.</t>
  </si>
  <si>
    <t>Сумма  в год  на всю площадь дома,руб.</t>
  </si>
  <si>
    <t xml:space="preserve">ОТЧЕТ  о  выполненных работах и услугах по содержанию, текущему ремонту жилья </t>
  </si>
  <si>
    <t xml:space="preserve">Итого  содержание   </t>
  </si>
  <si>
    <t>Содержание  общего  имущества собственников:</t>
  </si>
  <si>
    <t>Размер  платы   за  услугу " Содержание и  текущий  ремонт  общего имущества  дома" на  2013 г.</t>
  </si>
  <si>
    <t>Обслуживание  вентиляционных каналов</t>
  </si>
  <si>
    <t>Строительные мероприятия</t>
  </si>
  <si>
    <t>Аварийно-диспетчерская служба</t>
  </si>
  <si>
    <t>Дератизация и дезинсекция мест общего пользования</t>
  </si>
  <si>
    <t xml:space="preserve">Обслуживание приборов учета </t>
  </si>
  <si>
    <t>Затраты на управление многоквартирным домом</t>
  </si>
  <si>
    <t>Услуги  паспортного  стола</t>
  </si>
  <si>
    <t xml:space="preserve">Услуги УФ ООО "РИЦ" по  начислению  и приему  платежей </t>
  </si>
  <si>
    <t>Наименование услуг</t>
  </si>
  <si>
    <t>Водоотведение</t>
  </si>
  <si>
    <t>Водоснабжение</t>
  </si>
  <si>
    <t>ГВС</t>
  </si>
  <si>
    <t>Теплоснабжение</t>
  </si>
  <si>
    <t>Электроэнергия</t>
  </si>
  <si>
    <t>Всего за 2013 год</t>
  </si>
  <si>
    <t xml:space="preserve">          Коммунальные услуги :</t>
  </si>
  <si>
    <t>Начислено, руб.</t>
  </si>
  <si>
    <t>Собрано,руб.</t>
  </si>
  <si>
    <t xml:space="preserve"> Вручено претензий о долге</t>
  </si>
  <si>
    <t>Обзвон должников</t>
  </si>
  <si>
    <t xml:space="preserve"> Заключено соглашений</t>
  </si>
  <si>
    <t>Подано исков в суд</t>
  </si>
  <si>
    <t>Наименование</t>
  </si>
  <si>
    <t>Единица измерения</t>
  </si>
  <si>
    <t>в многоквартирном доме № 23 по проспекту  Сурова</t>
  </si>
  <si>
    <t xml:space="preserve">                             Работа УК по борьбе с задолженниками за ЖКУ </t>
  </si>
  <si>
    <t xml:space="preserve">Главный бухгалтер                                                                                  Л.Х.Коптяева    </t>
  </si>
  <si>
    <t>Начальник  ПТО                                                                                      Р.Ф.Спирина</t>
  </si>
  <si>
    <t>Ведущий экономист                                                                                Н.Е.Носкова</t>
  </si>
  <si>
    <t>Отключено от электроэнергии</t>
  </si>
  <si>
    <t xml:space="preserve">Взыскано  в судебном порядке </t>
  </si>
  <si>
    <t xml:space="preserve">Наимеонование работ </t>
  </si>
  <si>
    <t>Объем</t>
  </si>
  <si>
    <t>Стоимость работ,руб.</t>
  </si>
  <si>
    <t>квартир</t>
  </si>
  <si>
    <t xml:space="preserve">          Общая задолженность  населения  за жилищно-коммунальные  услуги   перед УК</t>
  </si>
  <si>
    <t xml:space="preserve">Директор ООО " УК  МегаЛинк"                                                              А.Г.Николаев  </t>
  </si>
  <si>
    <t>Итого по текущему ремонту</t>
  </si>
  <si>
    <t xml:space="preserve">                                                                с 01.01.2014 г. по 31.12.2014 г.</t>
  </si>
  <si>
    <t xml:space="preserve">Замена  тягового  каната лифта  </t>
  </si>
  <si>
    <t>Установкка  металической  отсечки   в п/де №6</t>
  </si>
  <si>
    <t>Тек.ремонт кровли  кв.249</t>
  </si>
  <si>
    <t>Тек.ремонт   трубопроводов в 3-х п/ах</t>
  </si>
  <si>
    <t>Тек.ремонт кровли  кв.359,360</t>
  </si>
  <si>
    <t xml:space="preserve"> Тек. Ремонт электрооборудования ( эл.щитов.№1,2,3 )</t>
  </si>
  <si>
    <t xml:space="preserve"> Тек.ремонт  лифтового оборудования  ( замена   подшипников и сальников) п/д №10</t>
  </si>
  <si>
    <t xml:space="preserve"> Тек.ремонт межпанельных швов</t>
  </si>
  <si>
    <t xml:space="preserve"> Тек.ремонт кровли   кв.213,214,105,288,324: козырьки  кв.288,36,70,214</t>
  </si>
  <si>
    <t>мп</t>
  </si>
  <si>
    <t>м2</t>
  </si>
  <si>
    <t>шт</t>
  </si>
  <si>
    <t xml:space="preserve"> Тек.ремонт стояков  отопления  в кв.112-144</t>
  </si>
  <si>
    <t>лифт</t>
  </si>
  <si>
    <t xml:space="preserve"> Тек.ремонт  (изготовление  узла  для  монтажа  балансировочного  вентиля  на  системе  ГВС)</t>
  </si>
  <si>
    <t xml:space="preserve"> Тек.ремонт системы канализации  в подвале №7</t>
  </si>
  <si>
    <t xml:space="preserve"> Тек.ремонт системы канализации  в подвале</t>
  </si>
  <si>
    <t xml:space="preserve"> Тек.ремонт кровли  кв.216,287,288 м/оп 6</t>
  </si>
  <si>
    <t xml:space="preserve"> Тек.ремонт стояков отопления  в кв.254-286,зал (по стене с окном)</t>
  </si>
  <si>
    <t xml:space="preserve"> Тек.ремонт стояков отпления   вкв.183-215,зал</t>
  </si>
  <si>
    <t>Тек.ремонт  межпанельных швов,кв.№124,129,180,186,206,358.</t>
  </si>
  <si>
    <t>Тек. Ремонт  запорной арматуры  ( замена задвижек, 3  шт ) в ТП</t>
  </si>
  <si>
    <t>Тек. Ремонт  запорной арматуры  ( замена задвижек, 1 шт ) в ТП</t>
  </si>
  <si>
    <t>Тек. Ремонт  запорной арматуры  ( замена задвижки  ) в ТП</t>
  </si>
  <si>
    <t>Тек.оемонт  поддонов  ( испарителей) на чердаке  п.1,3,5,6,7</t>
  </si>
  <si>
    <t>Осмотр  вентиляционных каналов</t>
  </si>
  <si>
    <t xml:space="preserve">Обслуживание  строительных  конструкций </t>
  </si>
  <si>
    <t>Аварийно-диспетчерское  обслуживание</t>
  </si>
  <si>
    <t>Дератизация и дезинсекция чердаков(техэтажей) и подвалов</t>
  </si>
  <si>
    <t xml:space="preserve">Обслуживание  общедомовых приборов учета </t>
  </si>
  <si>
    <t>Услуги управляющей организации по представлению интересов собственников  (в т.ч. агентские,  начисление и прием платежей ООО"РИЦ", подготовка  и доставка счетов, управление  эксплуатацией  МКД)</t>
  </si>
  <si>
    <t>Услуги  ООО «РИЦ» по учету и регистрации граждан</t>
  </si>
  <si>
    <t xml:space="preserve">Услуги Председателя Совета дома  </t>
  </si>
  <si>
    <t xml:space="preserve">Рост задолженности за содержание в 2014  году составил   262316,22  рублей </t>
  </si>
  <si>
    <t xml:space="preserve">Количество           </t>
  </si>
  <si>
    <t>Фактически  выполнено  по статье затрат " Текущий ремонт"</t>
  </si>
  <si>
    <r>
      <t xml:space="preserve"> и ресурсоснабжающими организациями составляет  2 239 726,56</t>
    </r>
    <r>
      <rPr>
        <b/>
        <u val="single"/>
        <sz val="10"/>
        <rFont val="Times New Roman"/>
        <family val="1"/>
      </rPr>
      <t xml:space="preserve">  руб</t>
    </r>
    <r>
      <rPr>
        <b/>
        <sz val="10"/>
        <rFont val="Times New Roman"/>
        <family val="1"/>
      </rPr>
      <t xml:space="preserve">. на  </t>
    </r>
    <r>
      <rPr>
        <b/>
        <u val="single"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31.12.2014г.</t>
    </r>
  </si>
  <si>
    <t xml:space="preserve"> Задолженность  населения  за жилищно-коммунальные  услуги    на  01.01.2014 г.</t>
  </si>
  <si>
    <t xml:space="preserve">* с   населения </t>
  </si>
  <si>
    <t>* от использования  общего  имущества  жилого дома ,в т.ч. провайдеры ,аренда колясочных  )</t>
  </si>
  <si>
    <t xml:space="preserve">Итого  собрано  </t>
  </si>
  <si>
    <t>Результат (собрано -  выполнено )</t>
  </si>
  <si>
    <t>Собрано  денежных средств  на  текущий ремонт  :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</si>
</sst>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[$-FC19]d\ mmmm\ yyyy\ &quot;г.&quot;"/>
    <numFmt numFmtId="167" formatCode="0.0000"/>
    <numFmt numFmtId="168" formatCode="0.00000"/>
    <numFmt numFmtId="169" formatCode="0.000000"/>
    <numFmt numFmtId="170" formatCode="_-* #,##0.000_р_._-;\-* #,##0.000_р_._-;_-* &quot;-&quot;??_р_._-;_-@_-"/>
    <numFmt numFmtId="171" formatCode="_-* #,##0.000_р_._-;\-* #,##0.000_р_._-;_-* &quot;-&quot;?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9"/>
      <name val="Arial Cyr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11"/>
      <name val="Arial Cyr"/>
      <family val="0"/>
    </font>
    <font>
      <sz val="10"/>
      <color indexed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name val="Times New Roman"/>
      <family val="1"/>
    </font>
    <font>
      <i/>
      <sz val="10"/>
      <color indexed="10"/>
      <name val="Times New Roman"/>
      <family val="1"/>
    </font>
    <font>
      <b/>
      <sz val="10"/>
      <color indexed="9"/>
      <name val="Times New Roman"/>
      <family val="1"/>
    </font>
    <font>
      <sz val="11"/>
      <name val="Arial"/>
      <family val="2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sz val="11"/>
      <color theme="0"/>
      <name val="Times New Roman"/>
      <family val="1"/>
    </font>
    <font>
      <sz val="11"/>
      <color theme="0"/>
      <name val="Arial"/>
      <family val="2"/>
    </font>
    <font>
      <sz val="10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8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165" fontId="3" fillId="0" borderId="0" xfId="0" applyNumberFormat="1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/>
    </xf>
    <xf numFmtId="165" fontId="6" fillId="0" borderId="0" xfId="0" applyNumberFormat="1" applyFont="1" applyFill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1" fontId="4" fillId="0" borderId="11" xfId="0" applyNumberFormat="1" applyFont="1" applyFill="1" applyBorder="1" applyAlignment="1">
      <alignment horizontal="center"/>
    </xf>
    <xf numFmtId="2" fontId="12" fillId="0" borderId="12" xfId="0" applyNumberFormat="1" applyFont="1" applyBorder="1" applyAlignment="1">
      <alignment horizontal="center"/>
    </xf>
    <xf numFmtId="1" fontId="12" fillId="0" borderId="13" xfId="0" applyNumberFormat="1" applyFont="1" applyFill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2" fontId="4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2" fillId="0" borderId="14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" fontId="12" fillId="0" borderId="12" xfId="0" applyNumberFormat="1" applyFont="1" applyFill="1" applyBorder="1" applyAlignment="1">
      <alignment horizontal="center"/>
    </xf>
    <xf numFmtId="0" fontId="12" fillId="0" borderId="18" xfId="0" applyFont="1" applyBorder="1" applyAlignment="1">
      <alignment vertical="center" wrapText="1"/>
    </xf>
    <xf numFmtId="2" fontId="12" fillId="0" borderId="19" xfId="0" applyNumberFormat="1" applyFont="1" applyBorder="1" applyAlignment="1">
      <alignment horizontal="center" vertical="center" wrapText="1"/>
    </xf>
    <xf numFmtId="165" fontId="12" fillId="0" borderId="20" xfId="0" applyNumberFormat="1" applyFont="1" applyFill="1" applyBorder="1" applyAlignment="1">
      <alignment horizontal="center" vertical="top" wrapText="1"/>
    </xf>
    <xf numFmtId="165" fontId="12" fillId="0" borderId="19" xfId="0" applyNumberFormat="1" applyFont="1" applyFill="1" applyBorder="1" applyAlignment="1">
      <alignment horizontal="center" vertical="top" wrapText="1"/>
    </xf>
    <xf numFmtId="1" fontId="4" fillId="0" borderId="21" xfId="0" applyNumberFormat="1" applyFont="1" applyFill="1" applyBorder="1" applyAlignment="1">
      <alignment horizontal="center"/>
    </xf>
    <xf numFmtId="1" fontId="4" fillId="0" borderId="16" xfId="0" applyNumberFormat="1" applyFont="1" applyFill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12" fillId="0" borderId="0" xfId="0" applyFont="1" applyBorder="1" applyAlignment="1">
      <alignment/>
    </xf>
    <xf numFmtId="168" fontId="9" fillId="0" borderId="0" xfId="0" applyNumberFormat="1" applyFont="1" applyFill="1" applyBorder="1" applyAlignment="1">
      <alignment horizontal="right"/>
    </xf>
    <xf numFmtId="0" fontId="13" fillId="0" borderId="0" xfId="0" applyFont="1" applyFill="1" applyAlignment="1">
      <alignment/>
    </xf>
    <xf numFmtId="0" fontId="14" fillId="0" borderId="0" xfId="0" applyFont="1" applyBorder="1" applyAlignment="1">
      <alignment horizontal="center" wrapText="1"/>
    </xf>
    <xf numFmtId="2" fontId="14" fillId="0" borderId="0" xfId="0" applyNumberFormat="1" applyFont="1" applyFill="1" applyBorder="1" applyAlignment="1">
      <alignment horizontal="right"/>
    </xf>
    <xf numFmtId="0" fontId="14" fillId="0" borderId="22" xfId="0" applyFont="1" applyBorder="1" applyAlignment="1">
      <alignment/>
    </xf>
    <xf numFmtId="2" fontId="6" fillId="0" borderId="11" xfId="0" applyNumberFormat="1" applyFont="1" applyBorder="1" applyAlignment="1">
      <alignment horizontal="center"/>
    </xf>
    <xf numFmtId="165" fontId="6" fillId="0" borderId="11" xfId="0" applyNumberFormat="1" applyFont="1" applyFill="1" applyBorder="1" applyAlignment="1">
      <alignment horizontal="right" wrapText="1"/>
    </xf>
    <xf numFmtId="164" fontId="15" fillId="0" borderId="11" xfId="0" applyNumberFormat="1" applyFont="1" applyFill="1" applyBorder="1" applyAlignment="1">
      <alignment/>
    </xf>
    <xf numFmtId="0" fontId="9" fillId="0" borderId="11" xfId="0" applyFont="1" applyFill="1" applyBorder="1" applyAlignment="1">
      <alignment/>
    </xf>
    <xf numFmtId="164" fontId="9" fillId="0" borderId="11" xfId="0" applyNumberFormat="1" applyFont="1" applyFill="1" applyBorder="1" applyAlignment="1">
      <alignment/>
    </xf>
    <xf numFmtId="165" fontId="6" fillId="0" borderId="11" xfId="0" applyNumberFormat="1" applyFont="1" applyFill="1" applyBorder="1" applyAlignment="1">
      <alignment horizontal="right"/>
    </xf>
    <xf numFmtId="165" fontId="9" fillId="0" borderId="11" xfId="0" applyNumberFormat="1" applyFont="1" applyFill="1" applyBorder="1" applyAlignment="1">
      <alignment horizontal="right"/>
    </xf>
    <xf numFmtId="165" fontId="14" fillId="0" borderId="11" xfId="0" applyNumberFormat="1" applyFont="1" applyFill="1" applyBorder="1" applyAlignment="1">
      <alignment horizontal="right"/>
    </xf>
    <xf numFmtId="165" fontId="6" fillId="0" borderId="11" xfId="0" applyNumberFormat="1" applyFont="1" applyFill="1" applyBorder="1" applyAlignment="1">
      <alignment horizontal="right" vertical="center"/>
    </xf>
    <xf numFmtId="164" fontId="15" fillId="0" borderId="11" xfId="0" applyNumberFormat="1" applyFont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2" fontId="14" fillId="0" borderId="12" xfId="0" applyNumberFormat="1" applyFont="1" applyBorder="1" applyAlignment="1">
      <alignment horizontal="center"/>
    </xf>
    <xf numFmtId="165" fontId="6" fillId="0" borderId="12" xfId="0" applyNumberFormat="1" applyFont="1" applyFill="1" applyBorder="1" applyAlignment="1">
      <alignment horizontal="right"/>
    </xf>
    <xf numFmtId="0" fontId="9" fillId="0" borderId="12" xfId="0" applyFont="1" applyFill="1" applyBorder="1" applyAlignment="1">
      <alignment/>
    </xf>
    <xf numFmtId="164" fontId="16" fillId="0" borderId="0" xfId="0" applyNumberFormat="1" applyFont="1" applyFill="1" applyBorder="1" applyAlignment="1">
      <alignment/>
    </xf>
    <xf numFmtId="0" fontId="6" fillId="0" borderId="11" xfId="0" applyFont="1" applyBorder="1" applyAlignment="1">
      <alignment/>
    </xf>
    <xf numFmtId="2" fontId="6" fillId="0" borderId="11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 wrapText="1"/>
    </xf>
    <xf numFmtId="2" fontId="6" fillId="0" borderId="11" xfId="0" applyNumberFormat="1" applyFont="1" applyFill="1" applyBorder="1" applyAlignment="1">
      <alignment horizontal="center" vertical="center"/>
    </xf>
    <xf numFmtId="2" fontId="14" fillId="0" borderId="12" xfId="0" applyNumberFormat="1" applyFont="1" applyFill="1" applyBorder="1" applyAlignment="1">
      <alignment horizontal="center"/>
    </xf>
    <xf numFmtId="164" fontId="15" fillId="0" borderId="12" xfId="0" applyNumberFormat="1" applyFont="1" applyFill="1" applyBorder="1" applyAlignment="1">
      <alignment/>
    </xf>
    <xf numFmtId="0" fontId="14" fillId="0" borderId="14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6" fillId="0" borderId="11" xfId="0" applyFont="1" applyBorder="1" applyAlignment="1">
      <alignment wrapText="1"/>
    </xf>
    <xf numFmtId="0" fontId="17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1" xfId="0" applyFont="1" applyBorder="1" applyAlignment="1">
      <alignment horizontal="left" vertical="center" wrapText="1"/>
    </xf>
    <xf numFmtId="2" fontId="6" fillId="0" borderId="11" xfId="0" applyNumberFormat="1" applyFont="1" applyBorder="1" applyAlignment="1">
      <alignment horizontal="center" vertical="center"/>
    </xf>
    <xf numFmtId="0" fontId="59" fillId="0" borderId="0" xfId="0" applyFont="1" applyFill="1" applyBorder="1" applyAlignment="1">
      <alignment horizontal="center"/>
    </xf>
    <xf numFmtId="0" fontId="59" fillId="0" borderId="0" xfId="0" applyFont="1" applyFill="1" applyBorder="1" applyAlignment="1">
      <alignment/>
    </xf>
    <xf numFmtId="2" fontId="60" fillId="0" borderId="0" xfId="0" applyNumberFormat="1" applyFont="1" applyBorder="1" applyAlignment="1">
      <alignment horizontal="center"/>
    </xf>
    <xf numFmtId="2" fontId="61" fillId="0" borderId="0" xfId="0" applyNumberFormat="1" applyFont="1" applyFill="1" applyBorder="1" applyAlignment="1" applyProtection="1">
      <alignment horizontal="center" vertical="center" readingOrder="1"/>
      <protection/>
    </xf>
    <xf numFmtId="0" fontId="59" fillId="0" borderId="0" xfId="0" applyFont="1" applyBorder="1" applyAlignment="1">
      <alignment/>
    </xf>
    <xf numFmtId="0" fontId="6" fillId="0" borderId="24" xfId="0" applyFont="1" applyFill="1" applyBorder="1" applyAlignment="1">
      <alignment horizontal="center"/>
    </xf>
    <xf numFmtId="1" fontId="6" fillId="0" borderId="25" xfId="0" applyNumberFormat="1" applyFont="1" applyFill="1" applyBorder="1" applyAlignment="1">
      <alignment horizontal="center"/>
    </xf>
    <xf numFmtId="0" fontId="9" fillId="0" borderId="26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6" fillId="0" borderId="27" xfId="0" applyFont="1" applyBorder="1" applyAlignment="1">
      <alignment/>
    </xf>
    <xf numFmtId="0" fontId="6" fillId="0" borderId="28" xfId="0" applyFont="1" applyFill="1" applyBorder="1" applyAlignment="1">
      <alignment horizontal="center"/>
    </xf>
    <xf numFmtId="0" fontId="6" fillId="0" borderId="26" xfId="0" applyFont="1" applyBorder="1" applyAlignment="1">
      <alignment/>
    </xf>
    <xf numFmtId="2" fontId="6" fillId="0" borderId="26" xfId="0" applyNumberFormat="1" applyFont="1" applyBorder="1" applyAlignment="1">
      <alignment horizontal="center"/>
    </xf>
    <xf numFmtId="2" fontId="6" fillId="0" borderId="26" xfId="0" applyNumberFormat="1" applyFont="1" applyFill="1" applyBorder="1" applyAlignment="1">
      <alignment horizontal="center"/>
    </xf>
    <xf numFmtId="2" fontId="6" fillId="0" borderId="26" xfId="0" applyNumberFormat="1" applyFont="1" applyFill="1" applyBorder="1" applyAlignment="1">
      <alignment horizontal="center" wrapText="1"/>
    </xf>
    <xf numFmtId="165" fontId="6" fillId="0" borderId="26" xfId="0" applyNumberFormat="1" applyFont="1" applyFill="1" applyBorder="1" applyAlignment="1">
      <alignment horizontal="right" wrapText="1"/>
    </xf>
    <xf numFmtId="164" fontId="15" fillId="0" borderId="26" xfId="0" applyNumberFormat="1" applyFont="1" applyFill="1" applyBorder="1" applyAlignment="1">
      <alignment/>
    </xf>
    <xf numFmtId="0" fontId="6" fillId="0" borderId="24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/>
    </xf>
    <xf numFmtId="0" fontId="6" fillId="0" borderId="30" xfId="0" applyFont="1" applyBorder="1" applyAlignment="1">
      <alignment horizontal="left" vertical="center"/>
    </xf>
    <xf numFmtId="2" fontId="6" fillId="0" borderId="30" xfId="0" applyNumberFormat="1" applyFont="1" applyBorder="1" applyAlignment="1">
      <alignment horizontal="center"/>
    </xf>
    <xf numFmtId="2" fontId="6" fillId="0" borderId="30" xfId="0" applyNumberFormat="1" applyFont="1" applyFill="1" applyBorder="1" applyAlignment="1">
      <alignment horizontal="center"/>
    </xf>
    <xf numFmtId="0" fontId="14" fillId="0" borderId="14" xfId="0" applyFont="1" applyBorder="1" applyAlignment="1">
      <alignment/>
    </xf>
    <xf numFmtId="0" fontId="9" fillId="0" borderId="23" xfId="0" applyFont="1" applyFill="1" applyBorder="1" applyAlignment="1">
      <alignment/>
    </xf>
    <xf numFmtId="0" fontId="14" fillId="0" borderId="13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vertical="center"/>
    </xf>
    <xf numFmtId="0" fontId="14" fillId="0" borderId="32" xfId="0" applyFont="1" applyFill="1" applyBorder="1" applyAlignment="1">
      <alignment horizontal="center" vertical="center" wrapText="1"/>
    </xf>
    <xf numFmtId="2" fontId="62" fillId="0" borderId="0" xfId="0" applyNumberFormat="1" applyFont="1" applyBorder="1" applyAlignment="1">
      <alignment horizontal="center"/>
    </xf>
    <xf numFmtId="2" fontId="62" fillId="0" borderId="0" xfId="0" applyNumberFormat="1" applyFont="1" applyFill="1" applyBorder="1" applyAlignment="1">
      <alignment horizontal="center"/>
    </xf>
    <xf numFmtId="0" fontId="62" fillId="0" borderId="0" xfId="0" applyFont="1" applyFill="1" applyBorder="1" applyAlignment="1">
      <alignment/>
    </xf>
    <xf numFmtId="0" fontId="6" fillId="0" borderId="31" xfId="0" applyFont="1" applyFill="1" applyBorder="1" applyAlignment="1">
      <alignment/>
    </xf>
    <xf numFmtId="1" fontId="6" fillId="0" borderId="32" xfId="0" applyNumberFormat="1" applyFont="1" applyFill="1" applyBorder="1" applyAlignment="1">
      <alignment horizontal="center"/>
    </xf>
    <xf numFmtId="0" fontId="6" fillId="0" borderId="33" xfId="0" applyFont="1" applyFill="1" applyBorder="1" applyAlignment="1">
      <alignment/>
    </xf>
    <xf numFmtId="1" fontId="6" fillId="0" borderId="34" xfId="0" applyNumberFormat="1" applyFont="1" applyFill="1" applyBorder="1" applyAlignment="1">
      <alignment horizontal="center"/>
    </xf>
    <xf numFmtId="2" fontId="14" fillId="0" borderId="35" xfId="0" applyNumberFormat="1" applyFont="1" applyBorder="1" applyAlignment="1">
      <alignment horizontal="center"/>
    </xf>
    <xf numFmtId="2" fontId="14" fillId="0" borderId="25" xfId="0" applyNumberFormat="1" applyFont="1" applyBorder="1" applyAlignment="1">
      <alignment horizontal="center"/>
    </xf>
    <xf numFmtId="2" fontId="14" fillId="0" borderId="25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0" fontId="14" fillId="0" borderId="36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64" fontId="19" fillId="0" borderId="11" xfId="0" applyNumberFormat="1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 vertical="center" wrapText="1"/>
    </xf>
    <xf numFmtId="1" fontId="14" fillId="0" borderId="0" xfId="0" applyNumberFormat="1" applyFont="1" applyFill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0" fontId="14" fillId="0" borderId="20" xfId="0" applyFont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14" fillId="0" borderId="23" xfId="0" applyFont="1" applyBorder="1" applyAlignment="1">
      <alignment/>
    </xf>
    <xf numFmtId="164" fontId="16" fillId="0" borderId="23" xfId="0" applyNumberFormat="1" applyFont="1" applyFill="1" applyBorder="1" applyAlignment="1">
      <alignment/>
    </xf>
    <xf numFmtId="2" fontId="14" fillId="0" borderId="23" xfId="0" applyNumberFormat="1" applyFont="1" applyBorder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31" xfId="0" applyFont="1" applyBorder="1" applyAlignment="1">
      <alignment horizontal="center"/>
    </xf>
    <xf numFmtId="1" fontId="6" fillId="0" borderId="31" xfId="0" applyNumberFormat="1" applyFont="1" applyBorder="1" applyAlignment="1">
      <alignment horizontal="center"/>
    </xf>
    <xf numFmtId="0" fontId="6" fillId="0" borderId="31" xfId="0" applyFont="1" applyBorder="1" applyAlignment="1">
      <alignment/>
    </xf>
    <xf numFmtId="164" fontId="19" fillId="0" borderId="31" xfId="0" applyNumberFormat="1" applyFont="1" applyFill="1" applyBorder="1" applyAlignment="1">
      <alignment/>
    </xf>
    <xf numFmtId="0" fontId="9" fillId="0" borderId="31" xfId="0" applyFont="1" applyFill="1" applyBorder="1" applyAlignment="1">
      <alignment/>
    </xf>
    <xf numFmtId="1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1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164" fontId="19" fillId="0" borderId="11" xfId="0" applyNumberFormat="1" applyFont="1" applyFill="1" applyBorder="1" applyAlignment="1">
      <alignment vertical="center"/>
    </xf>
    <xf numFmtId="0" fontId="6" fillId="0" borderId="38" xfId="0" applyFont="1" applyFill="1" applyBorder="1" applyAlignment="1">
      <alignment vertical="center"/>
    </xf>
    <xf numFmtId="0" fontId="6" fillId="0" borderId="38" xfId="0" applyFont="1" applyFill="1" applyBorder="1" applyAlignment="1">
      <alignment/>
    </xf>
    <xf numFmtId="165" fontId="6" fillId="0" borderId="39" xfId="0" applyNumberFormat="1" applyFont="1" applyFill="1" applyBorder="1" applyAlignment="1">
      <alignment horizontal="right"/>
    </xf>
    <xf numFmtId="165" fontId="6" fillId="0" borderId="40" xfId="0" applyNumberFormat="1" applyFont="1" applyFill="1" applyBorder="1" applyAlignment="1">
      <alignment horizontal="right"/>
    </xf>
    <xf numFmtId="0" fontId="14" fillId="0" borderId="41" xfId="0" applyFont="1" applyFill="1" applyBorder="1" applyAlignment="1">
      <alignment horizontal="center" wrapText="1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Fill="1" applyBorder="1" applyAlignment="1">
      <alignment horizontal="center"/>
    </xf>
    <xf numFmtId="0" fontId="6" fillId="0" borderId="45" xfId="0" applyFont="1" applyFill="1" applyBorder="1" applyAlignment="1">
      <alignment horizontal="center"/>
    </xf>
    <xf numFmtId="0" fontId="6" fillId="0" borderId="46" xfId="0" applyFont="1" applyBorder="1" applyAlignment="1">
      <alignment horizontal="center" vertical="center"/>
    </xf>
    <xf numFmtId="2" fontId="21" fillId="0" borderId="0" xfId="0" applyNumberFormat="1" applyFont="1" applyFill="1" applyBorder="1" applyAlignment="1" applyProtection="1">
      <alignment horizontal="center" vertical="center" readingOrder="1"/>
      <protection/>
    </xf>
    <xf numFmtId="2" fontId="0" fillId="0" borderId="0" xfId="0" applyNumberFormat="1" applyFont="1" applyFill="1" applyBorder="1" applyAlignment="1">
      <alignment/>
    </xf>
    <xf numFmtId="2" fontId="6" fillId="0" borderId="30" xfId="0" applyNumberFormat="1" applyFont="1" applyFill="1" applyBorder="1" applyAlignment="1">
      <alignment horizontal="center" vertical="center"/>
    </xf>
    <xf numFmtId="165" fontId="9" fillId="0" borderId="30" xfId="0" applyNumberFormat="1" applyFont="1" applyFill="1" applyBorder="1" applyAlignment="1">
      <alignment horizontal="right" vertical="center"/>
    </xf>
    <xf numFmtId="164" fontId="9" fillId="0" borderId="30" xfId="0" applyNumberFormat="1" applyFont="1" applyFill="1" applyBorder="1" applyAlignment="1">
      <alignment vertical="center"/>
    </xf>
    <xf numFmtId="0" fontId="9" fillId="0" borderId="30" xfId="0" applyFont="1" applyFill="1" applyBorder="1" applyAlignment="1">
      <alignment vertical="center"/>
    </xf>
    <xf numFmtId="2" fontId="14" fillId="0" borderId="47" xfId="0" applyNumberFormat="1" applyFont="1" applyBorder="1" applyAlignment="1">
      <alignment horizontal="center"/>
    </xf>
    <xf numFmtId="2" fontId="14" fillId="0" borderId="13" xfId="0" applyNumberFormat="1" applyFont="1" applyFill="1" applyBorder="1" applyAlignment="1">
      <alignment horizontal="center"/>
    </xf>
    <xf numFmtId="164" fontId="6" fillId="0" borderId="11" xfId="0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/>
    </xf>
    <xf numFmtId="1" fontId="6" fillId="0" borderId="16" xfId="0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/>
    </xf>
    <xf numFmtId="164" fontId="19" fillId="0" borderId="16" xfId="0" applyNumberFormat="1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6" fillId="0" borderId="18" xfId="0" applyFont="1" applyFill="1" applyBorder="1" applyAlignment="1">
      <alignment horizontal="center"/>
    </xf>
    <xf numFmtId="1" fontId="14" fillId="0" borderId="48" xfId="0" applyNumberFormat="1" applyFont="1" applyFill="1" applyBorder="1" applyAlignment="1">
      <alignment horizontal="center"/>
    </xf>
    <xf numFmtId="2" fontId="14" fillId="0" borderId="48" xfId="0" applyNumberFormat="1" applyFont="1" applyBorder="1" applyAlignment="1">
      <alignment horizontal="center"/>
    </xf>
    <xf numFmtId="1" fontId="14" fillId="0" borderId="2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4" fillId="0" borderId="49" xfId="0" applyFont="1" applyBorder="1" applyAlignment="1">
      <alignment/>
    </xf>
    <xf numFmtId="0" fontId="14" fillId="0" borderId="0" xfId="0" applyFont="1" applyFill="1" applyBorder="1" applyAlignment="1">
      <alignment/>
    </xf>
    <xf numFmtId="165" fontId="14" fillId="0" borderId="0" xfId="0" applyNumberFormat="1" applyFont="1" applyFill="1" applyBorder="1" applyAlignment="1">
      <alignment horizontal="right"/>
    </xf>
    <xf numFmtId="0" fontId="14" fillId="0" borderId="50" xfId="0" applyFont="1" applyFill="1" applyBorder="1" applyAlignment="1">
      <alignment/>
    </xf>
    <xf numFmtId="0" fontId="14" fillId="0" borderId="51" xfId="0" applyFont="1" applyBorder="1" applyAlignment="1">
      <alignment/>
    </xf>
    <xf numFmtId="0" fontId="14" fillId="0" borderId="52" xfId="0" applyFont="1" applyBorder="1" applyAlignment="1">
      <alignment/>
    </xf>
    <xf numFmtId="165" fontId="14" fillId="0" borderId="52" xfId="0" applyNumberFormat="1" applyFont="1" applyFill="1" applyBorder="1" applyAlignment="1">
      <alignment horizontal="right"/>
    </xf>
    <xf numFmtId="165" fontId="20" fillId="0" borderId="52" xfId="0" applyNumberFormat="1" applyFont="1" applyFill="1" applyBorder="1" applyAlignment="1">
      <alignment horizontal="right"/>
    </xf>
    <xf numFmtId="0" fontId="20" fillId="0" borderId="52" xfId="0" applyFont="1" applyFill="1" applyBorder="1" applyAlignment="1">
      <alignment/>
    </xf>
    <xf numFmtId="0" fontId="20" fillId="0" borderId="53" xfId="0" applyFont="1" applyFill="1" applyBorder="1" applyAlignment="1">
      <alignment/>
    </xf>
    <xf numFmtId="0" fontId="14" fillId="0" borderId="54" xfId="0" applyFont="1" applyBorder="1" applyAlignment="1">
      <alignment vertical="center"/>
    </xf>
    <xf numFmtId="0" fontId="18" fillId="0" borderId="54" xfId="0" applyFont="1" applyBorder="1" applyAlignment="1">
      <alignment vertical="center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165" fontId="9" fillId="0" borderId="0" xfId="0" applyNumberFormat="1" applyFont="1" applyFill="1" applyBorder="1" applyAlignment="1">
      <alignment horizontal="right"/>
    </xf>
    <xf numFmtId="0" fontId="14" fillId="0" borderId="0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18" xfId="0" applyFont="1" applyBorder="1" applyAlignment="1">
      <alignment/>
    </xf>
    <xf numFmtId="0" fontId="14" fillId="0" borderId="23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left" vertical="center" wrapText="1"/>
    </xf>
    <xf numFmtId="1" fontId="14" fillId="0" borderId="23" xfId="0" applyNumberFormat="1" applyFont="1" applyFill="1" applyBorder="1" applyAlignment="1">
      <alignment horizontal="center"/>
    </xf>
    <xf numFmtId="0" fontId="14" fillId="0" borderId="55" xfId="0" applyFont="1" applyFill="1" applyBorder="1" applyAlignment="1">
      <alignment/>
    </xf>
    <xf numFmtId="1" fontId="14" fillId="0" borderId="20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22" fillId="0" borderId="18" xfId="0" applyFont="1" applyFill="1" applyBorder="1" applyAlignment="1">
      <alignment horizontal="left" vertical="center" wrapText="1"/>
    </xf>
    <xf numFmtId="0" fontId="22" fillId="0" borderId="23" xfId="0" applyFont="1" applyFill="1" applyBorder="1" applyAlignment="1">
      <alignment horizontal="left" vertical="center" wrapText="1"/>
    </xf>
    <xf numFmtId="165" fontId="14" fillId="0" borderId="17" xfId="0" applyNumberFormat="1" applyFont="1" applyFill="1" applyBorder="1" applyAlignment="1">
      <alignment horizontal="left" vertical="center" wrapText="1"/>
    </xf>
    <xf numFmtId="165" fontId="14" fillId="0" borderId="56" xfId="0" applyNumberFormat="1" applyFont="1" applyFill="1" applyBorder="1" applyAlignment="1">
      <alignment horizontal="left" vertical="center" wrapText="1"/>
    </xf>
    <xf numFmtId="165" fontId="14" fillId="0" borderId="11" xfId="0" applyNumberFormat="1" applyFont="1" applyFill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14" fillId="0" borderId="54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57" xfId="0" applyFont="1" applyBorder="1" applyAlignment="1">
      <alignment horizontal="left" vertical="center"/>
    </xf>
    <xf numFmtId="0" fontId="6" fillId="0" borderId="58" xfId="0" applyFont="1" applyBorder="1" applyAlignment="1">
      <alignment horizontal="left" vertical="center"/>
    </xf>
    <xf numFmtId="0" fontId="6" fillId="0" borderId="59" xfId="0" applyFont="1" applyBorder="1" applyAlignment="1">
      <alignment horizontal="left" vertical="center"/>
    </xf>
    <xf numFmtId="0" fontId="14" fillId="0" borderId="60" xfId="0" applyFont="1" applyFill="1" applyBorder="1" applyAlignment="1">
      <alignment horizontal="left" wrapText="1"/>
    </xf>
    <xf numFmtId="0" fontId="14" fillId="0" borderId="61" xfId="0" applyFont="1" applyFill="1" applyBorder="1" applyAlignment="1">
      <alignment horizontal="left" wrapText="1"/>
    </xf>
    <xf numFmtId="0" fontId="14" fillId="0" borderId="11" xfId="0" applyFont="1" applyFill="1" applyBorder="1" applyAlignment="1">
      <alignment horizontal="left" vertical="center" wrapText="1"/>
    </xf>
    <xf numFmtId="0" fontId="6" fillId="0" borderId="55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165" fontId="14" fillId="0" borderId="11" xfId="0" applyNumberFormat="1" applyFont="1" applyFill="1" applyBorder="1" applyAlignment="1">
      <alignment horizontal="left" wrapText="1"/>
    </xf>
    <xf numFmtId="0" fontId="14" fillId="0" borderId="15" xfId="0" applyFont="1" applyBorder="1" applyAlignment="1">
      <alignment horizontal="center" vertical="center"/>
    </xf>
    <xf numFmtId="0" fontId="14" fillId="0" borderId="62" xfId="0" applyFont="1" applyBorder="1" applyAlignment="1">
      <alignment horizontal="center" vertical="center"/>
    </xf>
    <xf numFmtId="165" fontId="14" fillId="0" borderId="15" xfId="0" applyNumberFormat="1" applyFont="1" applyFill="1" applyBorder="1" applyAlignment="1">
      <alignment horizontal="center" vertical="center" wrapText="1"/>
    </xf>
    <xf numFmtId="165" fontId="14" fillId="0" borderId="23" xfId="0" applyNumberFormat="1" applyFont="1" applyFill="1" applyBorder="1" applyAlignment="1">
      <alignment horizontal="center" wrapText="1"/>
    </xf>
    <xf numFmtId="165" fontId="14" fillId="0" borderId="62" xfId="0" applyNumberFormat="1" applyFont="1" applyFill="1" applyBorder="1" applyAlignment="1">
      <alignment horizontal="center" wrapText="1"/>
    </xf>
    <xf numFmtId="0" fontId="14" fillId="0" borderId="58" xfId="0" applyFont="1" applyBorder="1" applyAlignment="1">
      <alignment horizontal="left"/>
    </xf>
    <xf numFmtId="0" fontId="14" fillId="0" borderId="63" xfId="0" applyFont="1" applyFill="1" applyBorder="1" applyAlignment="1">
      <alignment horizontal="left" vertical="center" wrapText="1"/>
    </xf>
    <xf numFmtId="0" fontId="14" fillId="0" borderId="64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65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8" fillId="0" borderId="66" xfId="0" applyFont="1" applyFill="1" applyBorder="1" applyAlignment="1">
      <alignment horizontal="center"/>
    </xf>
    <xf numFmtId="0" fontId="13" fillId="0" borderId="0" xfId="0" applyFont="1" applyFill="1" applyAlignment="1">
      <alignment wrapText="1"/>
    </xf>
    <xf numFmtId="0" fontId="14" fillId="0" borderId="18" xfId="0" applyFont="1" applyBorder="1" applyAlignment="1">
      <alignment horizontal="left" vertical="center" wrapText="1"/>
    </xf>
    <xf numFmtId="0" fontId="14" fillId="0" borderId="62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6" xfId="0" applyFont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 vertical="center"/>
    </xf>
    <xf numFmtId="0" fontId="12" fillId="0" borderId="17" xfId="0" applyFont="1" applyBorder="1" applyAlignment="1">
      <alignment horizontal="center"/>
    </xf>
    <xf numFmtId="0" fontId="12" fillId="0" borderId="67" xfId="0" applyFont="1" applyBorder="1" applyAlignment="1">
      <alignment horizontal="center"/>
    </xf>
    <xf numFmtId="0" fontId="12" fillId="0" borderId="56" xfId="0" applyFont="1" applyBorder="1" applyAlignment="1">
      <alignment horizontal="center"/>
    </xf>
    <xf numFmtId="0" fontId="12" fillId="0" borderId="41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12" fillId="0" borderId="68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2" fillId="0" borderId="65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69" xfId="0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Денежный 3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72"/>
  <sheetViews>
    <sheetView tabSelected="1" view="pageBreakPreview" zoomScaleNormal="75" zoomScaleSheetLayoutView="100" zoomScalePageLayoutView="0" workbookViewId="0" topLeftCell="A40">
      <selection activeCell="M39" sqref="M39"/>
    </sheetView>
  </sheetViews>
  <sheetFormatPr defaultColWidth="9.00390625" defaultRowHeight="12.75"/>
  <cols>
    <col min="1" max="1" width="3.00390625" style="6" customWidth="1"/>
    <col min="2" max="2" width="45.25390625" style="8" customWidth="1"/>
    <col min="3" max="3" width="14.75390625" style="8" customWidth="1"/>
    <col min="4" max="4" width="14.75390625" style="7" customWidth="1"/>
    <col min="5" max="5" width="14.25390625" style="11" customWidth="1"/>
    <col min="6" max="6" width="0.12890625" style="10" hidden="1" customWidth="1"/>
    <col min="7" max="7" width="10.125" style="9" hidden="1" customWidth="1"/>
    <col min="8" max="11" width="9.125" style="9" hidden="1" customWidth="1"/>
    <col min="12" max="12" width="0.12890625" style="9" hidden="1" customWidth="1"/>
    <col min="13" max="13" width="17.25390625" style="9" customWidth="1"/>
    <col min="14" max="14" width="15.625" style="9" hidden="1" customWidth="1"/>
    <col min="15" max="15" width="11.875" style="9" hidden="1" customWidth="1"/>
    <col min="16" max="21" width="0" style="9" hidden="1" customWidth="1"/>
    <col min="22" max="23" width="0" style="1" hidden="1" customWidth="1"/>
    <col min="24" max="60" width="9.125" style="1" customWidth="1"/>
  </cols>
  <sheetData>
    <row r="1" spans="1:60" s="5" customFormat="1" ht="15.75" customHeight="1">
      <c r="A1" s="251" t="s">
        <v>24</v>
      </c>
      <c r="B1" s="251"/>
      <c r="C1" s="251"/>
      <c r="D1" s="251"/>
      <c r="E1" s="251"/>
      <c r="F1" s="54"/>
      <c r="G1" s="20"/>
      <c r="H1" s="20"/>
      <c r="I1" s="20"/>
      <c r="J1" s="20"/>
      <c r="K1" s="20"/>
      <c r="L1" s="20"/>
      <c r="M1" s="20"/>
      <c r="N1" s="19"/>
      <c r="O1" s="14"/>
      <c r="P1" s="14"/>
      <c r="Q1" s="14"/>
      <c r="R1" s="9"/>
      <c r="S1" s="9"/>
      <c r="T1" s="9"/>
      <c r="U1" s="9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</row>
    <row r="2" spans="1:60" s="5" customFormat="1" ht="13.5" customHeight="1">
      <c r="A2" s="55"/>
      <c r="B2" s="251" t="s">
        <v>52</v>
      </c>
      <c r="C2" s="251"/>
      <c r="D2" s="251"/>
      <c r="E2" s="56"/>
      <c r="F2" s="54"/>
      <c r="G2" s="20"/>
      <c r="H2" s="20"/>
      <c r="I2" s="20"/>
      <c r="J2" s="20"/>
      <c r="K2" s="20"/>
      <c r="L2" s="20"/>
      <c r="M2" s="20"/>
      <c r="N2" s="19"/>
      <c r="O2" s="14"/>
      <c r="P2" s="14"/>
      <c r="Q2" s="14"/>
      <c r="R2" s="9"/>
      <c r="S2" s="9"/>
      <c r="T2" s="9"/>
      <c r="U2" s="9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</row>
    <row r="3" spans="1:60" s="5" customFormat="1" ht="15.75" customHeight="1" thickBot="1">
      <c r="A3" s="55"/>
      <c r="B3" s="257" t="s">
        <v>66</v>
      </c>
      <c r="C3" s="257"/>
      <c r="D3" s="257"/>
      <c r="E3" s="57"/>
      <c r="F3" s="54"/>
      <c r="G3" s="20"/>
      <c r="H3" s="20"/>
      <c r="I3" s="20"/>
      <c r="J3" s="20"/>
      <c r="K3" s="20"/>
      <c r="L3" s="20"/>
      <c r="M3" s="20"/>
      <c r="N3" s="15"/>
      <c r="O3" s="14"/>
      <c r="P3" s="14"/>
      <c r="Q3" s="14"/>
      <c r="R3" s="9"/>
      <c r="S3" s="9"/>
      <c r="T3" s="9"/>
      <c r="U3" s="9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</row>
    <row r="4" spans="1:60" s="5" customFormat="1" ht="38.25" customHeight="1" thickBot="1">
      <c r="A4" s="80" t="s">
        <v>9</v>
      </c>
      <c r="B4" s="81" t="s">
        <v>0</v>
      </c>
      <c r="C4" s="82" t="s">
        <v>13</v>
      </c>
      <c r="D4" s="82" t="s">
        <v>14</v>
      </c>
      <c r="E4" s="82" t="s">
        <v>16</v>
      </c>
      <c r="F4" s="83"/>
      <c r="G4" s="83"/>
      <c r="H4" s="83"/>
      <c r="I4" s="83"/>
      <c r="J4" s="83"/>
      <c r="K4" s="83"/>
      <c r="L4" s="83"/>
      <c r="M4" s="139" t="s">
        <v>15</v>
      </c>
      <c r="N4" s="91"/>
      <c r="O4" s="14"/>
      <c r="P4" s="14"/>
      <c r="Q4" s="92"/>
      <c r="R4" s="92"/>
      <c r="S4" s="9"/>
      <c r="T4" s="9"/>
      <c r="U4" s="9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</row>
    <row r="5" spans="1:60" s="5" customFormat="1" ht="17.25" customHeight="1" thickBot="1">
      <c r="A5" s="207" t="s">
        <v>104</v>
      </c>
      <c r="B5" s="208"/>
      <c r="C5" s="83"/>
      <c r="D5" s="83"/>
      <c r="E5" s="209"/>
      <c r="F5" s="205"/>
      <c r="G5" s="206"/>
      <c r="H5" s="206"/>
      <c r="I5" s="206"/>
      <c r="J5" s="206"/>
      <c r="K5" s="206"/>
      <c r="L5" s="206"/>
      <c r="M5" s="206">
        <v>1908622.86</v>
      </c>
      <c r="N5" s="91"/>
      <c r="O5" s="14"/>
      <c r="P5" s="14"/>
      <c r="Q5" s="92"/>
      <c r="R5" s="92"/>
      <c r="S5" s="9"/>
      <c r="T5" s="9"/>
      <c r="U5" s="9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</row>
    <row r="6" spans="1:18" ht="12.75" customHeight="1" thickBot="1">
      <c r="A6" s="254" t="s">
        <v>26</v>
      </c>
      <c r="B6" s="255"/>
      <c r="C6" s="255"/>
      <c r="D6" s="255"/>
      <c r="E6" s="255"/>
      <c r="F6" s="255"/>
      <c r="G6" s="58"/>
      <c r="H6" s="58"/>
      <c r="I6" s="58"/>
      <c r="J6" s="58"/>
      <c r="K6" s="58"/>
      <c r="L6" s="58"/>
      <c r="M6" s="58"/>
      <c r="N6" s="93"/>
      <c r="O6" s="14"/>
      <c r="P6" s="14"/>
      <c r="Q6" s="92"/>
      <c r="R6" s="92"/>
    </row>
    <row r="7" spans="1:18" ht="16.5" customHeight="1">
      <c r="A7" s="102">
        <v>1</v>
      </c>
      <c r="B7" s="103" t="s">
        <v>10</v>
      </c>
      <c r="C7" s="104">
        <f aca="true" t="shared" si="0" ref="C7:C22">O7*P7*12</f>
        <v>563770.63</v>
      </c>
      <c r="D7" s="105">
        <f>C7*R7/100</f>
        <v>532706.87</v>
      </c>
      <c r="E7" s="106">
        <v>563770.63</v>
      </c>
      <c r="F7" s="107"/>
      <c r="G7" s="108"/>
      <c r="H7" s="98"/>
      <c r="I7" s="98"/>
      <c r="J7" s="98"/>
      <c r="K7" s="98"/>
      <c r="L7" s="98"/>
      <c r="M7" s="126">
        <f>C7-D7</f>
        <v>31063.76</v>
      </c>
      <c r="N7" s="93">
        <v>1.85</v>
      </c>
      <c r="O7" s="169">
        <v>2.07</v>
      </c>
      <c r="P7" s="14">
        <v>22696.08</v>
      </c>
      <c r="Q7" s="92"/>
      <c r="R7" s="170">
        <v>94.49</v>
      </c>
    </row>
    <row r="8" spans="1:18" ht="13.5" customHeight="1">
      <c r="A8" s="96">
        <v>2</v>
      </c>
      <c r="B8" s="74" t="s">
        <v>1</v>
      </c>
      <c r="C8" s="59">
        <f t="shared" si="0"/>
        <v>190647.07</v>
      </c>
      <c r="D8" s="75">
        <f aca="true" t="shared" si="1" ref="D8:D24">C8*R8/100</f>
        <v>180142.42</v>
      </c>
      <c r="E8" s="76">
        <v>190647.07</v>
      </c>
      <c r="F8" s="60"/>
      <c r="G8" s="63"/>
      <c r="H8" s="62"/>
      <c r="I8" s="62"/>
      <c r="J8" s="62"/>
      <c r="K8" s="62"/>
      <c r="L8" s="62"/>
      <c r="M8" s="127">
        <f aca="true" t="shared" si="2" ref="M8:M22">C8-D8</f>
        <v>10504.65</v>
      </c>
      <c r="N8" s="93">
        <v>0.63</v>
      </c>
      <c r="O8" s="169">
        <v>0.7</v>
      </c>
      <c r="P8" s="14">
        <v>22696.08</v>
      </c>
      <c r="Q8" s="92"/>
      <c r="R8" s="170">
        <v>94.49</v>
      </c>
    </row>
    <row r="9" spans="1:18" ht="13.5" customHeight="1">
      <c r="A9" s="96">
        <v>3</v>
      </c>
      <c r="B9" s="74" t="s">
        <v>3</v>
      </c>
      <c r="C9" s="59">
        <f t="shared" si="0"/>
        <v>269629.43</v>
      </c>
      <c r="D9" s="75">
        <f t="shared" si="1"/>
        <v>254772.85</v>
      </c>
      <c r="E9" s="76">
        <v>269629.43</v>
      </c>
      <c r="F9" s="60"/>
      <c r="G9" s="63"/>
      <c r="H9" s="62"/>
      <c r="I9" s="62"/>
      <c r="J9" s="62"/>
      <c r="K9" s="62"/>
      <c r="L9" s="62"/>
      <c r="M9" s="127">
        <f t="shared" si="2"/>
        <v>14856.58</v>
      </c>
      <c r="N9" s="93">
        <v>0.45</v>
      </c>
      <c r="O9" s="169">
        <v>0.99</v>
      </c>
      <c r="P9" s="14">
        <v>22696.08</v>
      </c>
      <c r="Q9" s="92"/>
      <c r="R9" s="170">
        <v>94.49</v>
      </c>
    </row>
    <row r="10" spans="1:18" ht="15" customHeight="1">
      <c r="A10" s="96">
        <v>4</v>
      </c>
      <c r="B10" s="74" t="s">
        <v>4</v>
      </c>
      <c r="C10" s="59">
        <f t="shared" si="0"/>
        <v>413976.5</v>
      </c>
      <c r="D10" s="75">
        <f t="shared" si="1"/>
        <v>391166.39</v>
      </c>
      <c r="E10" s="76">
        <v>413976.5</v>
      </c>
      <c r="F10" s="60"/>
      <c r="G10" s="61"/>
      <c r="H10" s="62"/>
      <c r="I10" s="62"/>
      <c r="J10" s="62"/>
      <c r="K10" s="62"/>
      <c r="L10" s="62"/>
      <c r="M10" s="127">
        <f t="shared" si="2"/>
        <v>22810.11</v>
      </c>
      <c r="N10" s="93">
        <v>1.36</v>
      </c>
      <c r="O10" s="169">
        <v>1.52</v>
      </c>
      <c r="P10" s="14">
        <v>22696.08</v>
      </c>
      <c r="Q10" s="92"/>
      <c r="R10" s="170">
        <v>94.49</v>
      </c>
    </row>
    <row r="11" spans="1:18" ht="15" customHeight="1">
      <c r="A11" s="96">
        <v>5</v>
      </c>
      <c r="B11" s="74" t="s">
        <v>5</v>
      </c>
      <c r="C11" s="59">
        <f t="shared" si="0"/>
        <v>245117.66</v>
      </c>
      <c r="D11" s="75">
        <f t="shared" si="1"/>
        <v>231611.68</v>
      </c>
      <c r="E11" s="76">
        <v>245117.66</v>
      </c>
      <c r="F11" s="60"/>
      <c r="G11" s="61"/>
      <c r="H11" s="62"/>
      <c r="I11" s="62"/>
      <c r="J11" s="62"/>
      <c r="K11" s="62"/>
      <c r="L11" s="62"/>
      <c r="M11" s="127">
        <f t="shared" si="2"/>
        <v>13505.98</v>
      </c>
      <c r="N11" s="93">
        <v>0.81</v>
      </c>
      <c r="O11" s="169">
        <v>0.9</v>
      </c>
      <c r="P11" s="14">
        <v>22696.08</v>
      </c>
      <c r="Q11" s="92"/>
      <c r="R11" s="170">
        <v>94.49</v>
      </c>
    </row>
    <row r="12" spans="1:18" ht="15" customHeight="1">
      <c r="A12" s="96">
        <v>6</v>
      </c>
      <c r="B12" s="74" t="s">
        <v>8</v>
      </c>
      <c r="C12" s="59">
        <f t="shared" si="0"/>
        <v>212435.31</v>
      </c>
      <c r="D12" s="75">
        <f t="shared" si="1"/>
        <v>200730.12</v>
      </c>
      <c r="E12" s="75">
        <v>212435.31</v>
      </c>
      <c r="F12" s="64"/>
      <c r="G12" s="61"/>
      <c r="H12" s="62"/>
      <c r="I12" s="62"/>
      <c r="J12" s="62"/>
      <c r="K12" s="62"/>
      <c r="L12" s="62"/>
      <c r="M12" s="127">
        <f t="shared" si="2"/>
        <v>11705.19</v>
      </c>
      <c r="N12" s="93">
        <v>0.61</v>
      </c>
      <c r="O12" s="169">
        <v>0.78</v>
      </c>
      <c r="P12" s="14">
        <v>22696.08</v>
      </c>
      <c r="Q12" s="92"/>
      <c r="R12" s="170">
        <v>94.49</v>
      </c>
    </row>
    <row r="13" spans="1:18" ht="15" customHeight="1">
      <c r="A13" s="96">
        <v>7</v>
      </c>
      <c r="B13" s="74" t="s">
        <v>11</v>
      </c>
      <c r="C13" s="59">
        <f t="shared" si="0"/>
        <v>27235.3</v>
      </c>
      <c r="D13" s="75">
        <f t="shared" si="1"/>
        <v>25734.63</v>
      </c>
      <c r="E13" s="75">
        <v>27235.3</v>
      </c>
      <c r="F13" s="64"/>
      <c r="G13" s="61"/>
      <c r="H13" s="62"/>
      <c r="I13" s="62"/>
      <c r="J13" s="62"/>
      <c r="K13" s="62"/>
      <c r="L13" s="62"/>
      <c r="M13" s="127">
        <f t="shared" si="2"/>
        <v>1500.67</v>
      </c>
      <c r="N13" s="93">
        <v>0.1</v>
      </c>
      <c r="O13" s="169">
        <v>0.1</v>
      </c>
      <c r="P13" s="14">
        <v>22696.08</v>
      </c>
      <c r="Q13" s="92"/>
      <c r="R13" s="170">
        <v>94.49</v>
      </c>
    </row>
    <row r="14" spans="1:18" ht="15" customHeight="1">
      <c r="A14" s="96">
        <v>8</v>
      </c>
      <c r="B14" s="85" t="s">
        <v>12</v>
      </c>
      <c r="C14" s="59">
        <f t="shared" si="0"/>
        <v>778929.47</v>
      </c>
      <c r="D14" s="75">
        <f t="shared" si="1"/>
        <v>736010.46</v>
      </c>
      <c r="E14" s="75">
        <v>778929.47</v>
      </c>
      <c r="F14" s="64"/>
      <c r="G14" s="61"/>
      <c r="H14" s="62"/>
      <c r="I14" s="62"/>
      <c r="J14" s="62"/>
      <c r="K14" s="62"/>
      <c r="L14" s="62"/>
      <c r="M14" s="127">
        <f t="shared" si="2"/>
        <v>42919.01</v>
      </c>
      <c r="N14" s="93">
        <v>2.55</v>
      </c>
      <c r="O14" s="169">
        <v>2.86</v>
      </c>
      <c r="P14" s="14">
        <v>22696.08</v>
      </c>
      <c r="Q14" s="92"/>
      <c r="R14" s="170">
        <v>94.49</v>
      </c>
    </row>
    <row r="15" spans="1:18" ht="15" customHeight="1">
      <c r="A15" s="96">
        <v>9</v>
      </c>
      <c r="B15" s="74" t="s">
        <v>92</v>
      </c>
      <c r="C15" s="59">
        <f t="shared" si="0"/>
        <v>10894.12</v>
      </c>
      <c r="D15" s="75">
        <f t="shared" si="1"/>
        <v>10293.85</v>
      </c>
      <c r="E15" s="75">
        <v>10894.12</v>
      </c>
      <c r="F15" s="64"/>
      <c r="G15" s="61"/>
      <c r="H15" s="62"/>
      <c r="I15" s="62"/>
      <c r="J15" s="62"/>
      <c r="K15" s="62"/>
      <c r="L15" s="62"/>
      <c r="M15" s="127">
        <f t="shared" si="2"/>
        <v>600.27</v>
      </c>
      <c r="N15" s="93">
        <v>0.02</v>
      </c>
      <c r="O15" s="169">
        <v>0.04</v>
      </c>
      <c r="P15" s="14">
        <v>22696.08</v>
      </c>
      <c r="Q15" s="92"/>
      <c r="R15" s="170">
        <v>94.49</v>
      </c>
    </row>
    <row r="16" spans="1:60" s="13" customFormat="1" ht="14.25" customHeight="1">
      <c r="A16" s="96">
        <v>10</v>
      </c>
      <c r="B16" s="74" t="s">
        <v>6</v>
      </c>
      <c r="C16" s="59">
        <f t="shared" si="0"/>
        <v>476617.68</v>
      </c>
      <c r="D16" s="75">
        <f t="shared" si="1"/>
        <v>450356.05</v>
      </c>
      <c r="E16" s="75">
        <v>476617.68</v>
      </c>
      <c r="F16" s="65"/>
      <c r="G16" s="63"/>
      <c r="H16" s="62"/>
      <c r="I16" s="62"/>
      <c r="J16" s="62"/>
      <c r="K16" s="62"/>
      <c r="L16" s="62"/>
      <c r="M16" s="127">
        <f t="shared" si="2"/>
        <v>26261.63</v>
      </c>
      <c r="N16" s="93">
        <v>1.56</v>
      </c>
      <c r="O16" s="169">
        <v>1.75</v>
      </c>
      <c r="P16" s="14">
        <v>22696.08</v>
      </c>
      <c r="Q16" s="92"/>
      <c r="R16" s="170">
        <v>94.49</v>
      </c>
      <c r="S16" s="9"/>
      <c r="T16" s="9"/>
      <c r="U16" s="9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</row>
    <row r="17" spans="1:18" ht="15" customHeight="1">
      <c r="A17" s="96">
        <v>11</v>
      </c>
      <c r="B17" s="74" t="s">
        <v>93</v>
      </c>
      <c r="C17" s="59">
        <f t="shared" si="0"/>
        <v>155241.19</v>
      </c>
      <c r="D17" s="75">
        <f t="shared" si="1"/>
        <v>146687.4</v>
      </c>
      <c r="E17" s="75">
        <v>155241.19</v>
      </c>
      <c r="F17" s="64"/>
      <c r="G17" s="61"/>
      <c r="H17" s="62"/>
      <c r="I17" s="62"/>
      <c r="J17" s="62"/>
      <c r="K17" s="62"/>
      <c r="L17" s="62"/>
      <c r="M17" s="127">
        <f t="shared" si="2"/>
        <v>8553.79</v>
      </c>
      <c r="N17" s="93">
        <v>0.34</v>
      </c>
      <c r="O17" s="169">
        <v>0.57</v>
      </c>
      <c r="P17" s="14">
        <v>22696.08</v>
      </c>
      <c r="Q17" s="92"/>
      <c r="R17" s="170">
        <v>94.49</v>
      </c>
    </row>
    <row r="18" spans="1:18" ht="15" customHeight="1">
      <c r="A18" s="96">
        <v>12</v>
      </c>
      <c r="B18" s="86" t="s">
        <v>94</v>
      </c>
      <c r="C18" s="59">
        <f t="shared" si="0"/>
        <v>193370.6</v>
      </c>
      <c r="D18" s="75">
        <f t="shared" si="1"/>
        <v>182715.88</v>
      </c>
      <c r="E18" s="75">
        <v>193370.6</v>
      </c>
      <c r="F18" s="64"/>
      <c r="G18" s="61"/>
      <c r="H18" s="62"/>
      <c r="I18" s="62"/>
      <c r="J18" s="62"/>
      <c r="K18" s="62"/>
      <c r="L18" s="62"/>
      <c r="M18" s="127">
        <f t="shared" si="2"/>
        <v>10654.72</v>
      </c>
      <c r="N18" s="119">
        <v>0.63</v>
      </c>
      <c r="O18" s="169">
        <v>0.71</v>
      </c>
      <c r="P18" s="14">
        <v>22696.08</v>
      </c>
      <c r="Q18" s="92"/>
      <c r="R18" s="170">
        <v>94.49</v>
      </c>
    </row>
    <row r="19" spans="1:18" ht="15" customHeight="1">
      <c r="A19" s="96">
        <v>13</v>
      </c>
      <c r="B19" s="74" t="s">
        <v>95</v>
      </c>
      <c r="C19" s="59">
        <f t="shared" si="0"/>
        <v>13617.65</v>
      </c>
      <c r="D19" s="75">
        <f t="shared" si="1"/>
        <v>12867.32</v>
      </c>
      <c r="E19" s="75">
        <v>13617.65</v>
      </c>
      <c r="F19" s="64"/>
      <c r="G19" s="61"/>
      <c r="H19" s="62"/>
      <c r="I19" s="62"/>
      <c r="J19" s="62"/>
      <c r="K19" s="62"/>
      <c r="L19" s="62"/>
      <c r="M19" s="127">
        <f t="shared" si="2"/>
        <v>750.33</v>
      </c>
      <c r="N19" s="119">
        <v>0.05</v>
      </c>
      <c r="O19" s="169">
        <v>0.05</v>
      </c>
      <c r="P19" s="14">
        <v>22696.08</v>
      </c>
      <c r="Q19" s="92"/>
      <c r="R19" s="170">
        <v>94.49</v>
      </c>
    </row>
    <row r="20" spans="1:18" ht="12" customHeight="1">
      <c r="A20" s="96">
        <v>14</v>
      </c>
      <c r="B20" s="87" t="s">
        <v>96</v>
      </c>
      <c r="C20" s="59">
        <f t="shared" si="0"/>
        <v>95323.54</v>
      </c>
      <c r="D20" s="75">
        <f t="shared" si="1"/>
        <v>90071.21</v>
      </c>
      <c r="E20" s="75">
        <v>95323.54</v>
      </c>
      <c r="F20" s="66"/>
      <c r="G20" s="61"/>
      <c r="H20" s="62"/>
      <c r="I20" s="62"/>
      <c r="J20" s="62"/>
      <c r="K20" s="62"/>
      <c r="L20" s="62"/>
      <c r="M20" s="127">
        <f t="shared" si="2"/>
        <v>5252.33</v>
      </c>
      <c r="N20" s="119">
        <v>0.09</v>
      </c>
      <c r="O20" s="169">
        <v>0.35</v>
      </c>
      <c r="P20" s="14">
        <v>22696.08</v>
      </c>
      <c r="Q20" s="92"/>
      <c r="R20" s="170">
        <v>94.49</v>
      </c>
    </row>
    <row r="21" spans="1:60" s="3" customFormat="1" ht="51.75" customHeight="1">
      <c r="A21" s="109">
        <v>15</v>
      </c>
      <c r="B21" s="89" t="s">
        <v>97</v>
      </c>
      <c r="C21" s="90">
        <f t="shared" si="0"/>
        <v>939617.71</v>
      </c>
      <c r="D21" s="77">
        <f t="shared" si="1"/>
        <v>887844.77</v>
      </c>
      <c r="E21" s="77">
        <v>939617.71</v>
      </c>
      <c r="F21" s="67"/>
      <c r="G21" s="68"/>
      <c r="H21" s="69"/>
      <c r="I21" s="69"/>
      <c r="J21" s="69"/>
      <c r="K21" s="69"/>
      <c r="L21" s="69"/>
      <c r="M21" s="128">
        <f t="shared" si="2"/>
        <v>51772.94</v>
      </c>
      <c r="N21" s="119">
        <v>0.27</v>
      </c>
      <c r="O21" s="169">
        <v>3.45</v>
      </c>
      <c r="P21" s="14">
        <v>22696.08</v>
      </c>
      <c r="Q21" s="92"/>
      <c r="R21" s="170">
        <v>94.49</v>
      </c>
      <c r="S21" s="9"/>
      <c r="T21" s="9"/>
      <c r="U21" s="9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</row>
    <row r="22" spans="1:60" s="13" customFormat="1" ht="12.75" customHeight="1" thickBot="1">
      <c r="A22" s="110">
        <v>16</v>
      </c>
      <c r="B22" s="111" t="s">
        <v>98</v>
      </c>
      <c r="C22" s="112">
        <f t="shared" si="0"/>
        <v>100770.6</v>
      </c>
      <c r="D22" s="113">
        <f t="shared" si="1"/>
        <v>95218.14</v>
      </c>
      <c r="E22" s="171">
        <v>100770.6</v>
      </c>
      <c r="F22" s="172"/>
      <c r="G22" s="173"/>
      <c r="H22" s="174"/>
      <c r="I22" s="174"/>
      <c r="J22" s="174"/>
      <c r="K22" s="174"/>
      <c r="L22" s="174"/>
      <c r="M22" s="175">
        <f t="shared" si="2"/>
        <v>5552.46</v>
      </c>
      <c r="N22" s="119">
        <v>0.32</v>
      </c>
      <c r="O22" s="169">
        <v>0.37</v>
      </c>
      <c r="P22" s="14">
        <v>22696.08</v>
      </c>
      <c r="Q22" s="92"/>
      <c r="R22" s="170">
        <v>94.49</v>
      </c>
      <c r="S22" s="9"/>
      <c r="T22" s="9"/>
      <c r="U22" s="9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</row>
    <row r="23" spans="1:60" s="3" customFormat="1" ht="15" customHeight="1" thickBot="1">
      <c r="A23" s="252" t="s">
        <v>25</v>
      </c>
      <c r="B23" s="253"/>
      <c r="C23" s="70">
        <f>SUM(C7:C22)</f>
        <v>4687194.46</v>
      </c>
      <c r="D23" s="78">
        <f>SUM(D7:D22)</f>
        <v>4428930.04</v>
      </c>
      <c r="E23" s="78">
        <f>SUM(E7:E22)</f>
        <v>4687194.46</v>
      </c>
      <c r="F23" s="71"/>
      <c r="G23" s="79"/>
      <c r="H23" s="72"/>
      <c r="I23" s="72"/>
      <c r="J23" s="72"/>
      <c r="K23" s="72"/>
      <c r="L23" s="72"/>
      <c r="M23" s="176">
        <f>SUM(M7:M22)</f>
        <v>258264.42</v>
      </c>
      <c r="N23" s="120">
        <v>15.06</v>
      </c>
      <c r="O23" s="169">
        <f>SUM(O7:O22)</f>
        <v>17.21</v>
      </c>
      <c r="P23" s="14">
        <v>22696.08</v>
      </c>
      <c r="Q23" s="92"/>
      <c r="R23" s="170">
        <v>94.49</v>
      </c>
      <c r="S23" s="9"/>
      <c r="T23" s="9"/>
      <c r="U23" s="9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</row>
    <row r="24" spans="1:60" s="3" customFormat="1" ht="15" customHeight="1" thickBot="1">
      <c r="A24" s="258" t="s">
        <v>99</v>
      </c>
      <c r="B24" s="259"/>
      <c r="C24" s="70">
        <f>O24*P24*12</f>
        <v>73535.3</v>
      </c>
      <c r="D24" s="77">
        <f t="shared" si="1"/>
        <v>69483.5</v>
      </c>
      <c r="E24" s="70">
        <v>73535.3</v>
      </c>
      <c r="F24" s="71"/>
      <c r="G24" s="79"/>
      <c r="H24" s="72"/>
      <c r="I24" s="72"/>
      <c r="J24" s="72"/>
      <c r="K24" s="72"/>
      <c r="L24" s="72"/>
      <c r="M24" s="126">
        <f>C24-D24</f>
        <v>4051.8</v>
      </c>
      <c r="N24" s="120"/>
      <c r="O24" s="169">
        <v>0.27</v>
      </c>
      <c r="P24" s="14">
        <v>22696.08</v>
      </c>
      <c r="Q24" s="92"/>
      <c r="R24" s="170">
        <v>94.49</v>
      </c>
      <c r="S24" s="9"/>
      <c r="T24" s="9"/>
      <c r="U24" s="9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</row>
    <row r="25" spans="1:60" s="3" customFormat="1" ht="14.25" customHeight="1">
      <c r="A25" s="256" t="s">
        <v>100</v>
      </c>
      <c r="B25" s="256"/>
      <c r="C25" s="256"/>
      <c r="D25" s="256"/>
      <c r="E25" s="256"/>
      <c r="F25" s="203"/>
      <c r="G25" s="203"/>
      <c r="H25" s="203"/>
      <c r="I25" s="203"/>
      <c r="J25" s="203"/>
      <c r="K25" s="203"/>
      <c r="L25" s="203"/>
      <c r="M25" s="203"/>
      <c r="N25" s="120"/>
      <c r="O25" s="94"/>
      <c r="P25" s="14">
        <v>262316.22</v>
      </c>
      <c r="Q25" s="92"/>
      <c r="S25" s="9"/>
      <c r="T25" s="9"/>
      <c r="U25" s="9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</row>
    <row r="26" spans="1:60" s="3" customFormat="1" ht="8.25" customHeight="1">
      <c r="A26" s="188"/>
      <c r="B26" s="188"/>
      <c r="C26" s="188"/>
      <c r="D26" s="188"/>
      <c r="E26" s="188"/>
      <c r="F26" s="203"/>
      <c r="G26" s="203"/>
      <c r="H26" s="203"/>
      <c r="I26" s="203"/>
      <c r="J26" s="203"/>
      <c r="K26" s="203"/>
      <c r="L26" s="203"/>
      <c r="M26" s="203"/>
      <c r="N26" s="120"/>
      <c r="O26" s="94"/>
      <c r="P26" s="92"/>
      <c r="Q26" s="92"/>
      <c r="R26" s="92"/>
      <c r="S26" s="92"/>
      <c r="T26" s="9"/>
      <c r="U26" s="9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</row>
    <row r="27" spans="1:18" ht="9.75" customHeight="1" thickBot="1">
      <c r="A27" s="248" t="s">
        <v>102</v>
      </c>
      <c r="B27" s="248"/>
      <c r="C27" s="248"/>
      <c r="D27" s="248"/>
      <c r="E27" s="248"/>
      <c r="F27" s="248"/>
      <c r="G27" s="248"/>
      <c r="H27" s="248"/>
      <c r="I27" s="248"/>
      <c r="J27" s="248"/>
      <c r="K27" s="248"/>
      <c r="L27" s="248"/>
      <c r="M27" s="248"/>
      <c r="N27" s="121"/>
      <c r="O27" s="92"/>
      <c r="P27" s="92"/>
      <c r="Q27" s="92"/>
      <c r="R27" s="92"/>
    </row>
    <row r="28" spans="1:18" ht="24.75" customHeight="1" thickBot="1">
      <c r="A28" s="114"/>
      <c r="B28" s="243" t="s">
        <v>59</v>
      </c>
      <c r="C28" s="244"/>
      <c r="D28" s="82" t="s">
        <v>51</v>
      </c>
      <c r="E28" s="245" t="s">
        <v>60</v>
      </c>
      <c r="F28" s="246"/>
      <c r="G28" s="246"/>
      <c r="H28" s="247"/>
      <c r="I28" s="115"/>
      <c r="J28" s="115"/>
      <c r="K28" s="115"/>
      <c r="L28" s="115"/>
      <c r="M28" s="116" t="s">
        <v>61</v>
      </c>
      <c r="N28" s="121"/>
      <c r="O28" s="92"/>
      <c r="P28" s="92"/>
      <c r="Q28" s="92"/>
      <c r="R28" s="92"/>
    </row>
    <row r="29" spans="1:18" ht="14.25" customHeight="1">
      <c r="A29" s="140">
        <v>1</v>
      </c>
      <c r="B29" s="236" t="s">
        <v>67</v>
      </c>
      <c r="C29" s="237"/>
      <c r="D29" s="148" t="s">
        <v>76</v>
      </c>
      <c r="E29" s="149">
        <v>90</v>
      </c>
      <c r="F29" s="150"/>
      <c r="G29" s="151"/>
      <c r="H29" s="152"/>
      <c r="I29" s="152"/>
      <c r="J29" s="152"/>
      <c r="K29" s="152"/>
      <c r="L29" s="152"/>
      <c r="M29" s="141">
        <f>N29*1000</f>
        <v>26404</v>
      </c>
      <c r="N29" s="84">
        <v>26.404</v>
      </c>
      <c r="O29" s="92">
        <v>21.07</v>
      </c>
      <c r="P29" s="92"/>
      <c r="Q29" s="92"/>
      <c r="R29" s="92"/>
    </row>
    <row r="30" spans="1:18" ht="15" customHeight="1">
      <c r="A30" s="145">
        <v>2</v>
      </c>
      <c r="B30" s="238" t="s">
        <v>68</v>
      </c>
      <c r="C30" s="238"/>
      <c r="D30" s="131" t="s">
        <v>77</v>
      </c>
      <c r="E30" s="132">
        <v>9</v>
      </c>
      <c r="F30" s="74"/>
      <c r="G30" s="133"/>
      <c r="H30" s="62"/>
      <c r="I30" s="62"/>
      <c r="J30" s="62"/>
      <c r="K30" s="62"/>
      <c r="L30" s="62"/>
      <c r="M30" s="134">
        <f aca="true" t="shared" si="3" ref="M30:M38">N30*1000</f>
        <v>11898</v>
      </c>
      <c r="N30" s="147">
        <v>11.898</v>
      </c>
      <c r="O30" s="92">
        <v>57.57</v>
      </c>
      <c r="P30" s="92"/>
      <c r="Q30" s="92"/>
      <c r="R30" s="92"/>
    </row>
    <row r="31" spans="1:18" ht="14.25" customHeight="1">
      <c r="A31" s="134">
        <v>3</v>
      </c>
      <c r="B31" s="238" t="s">
        <v>69</v>
      </c>
      <c r="C31" s="238"/>
      <c r="D31" s="131" t="s">
        <v>77</v>
      </c>
      <c r="E31" s="132">
        <v>106</v>
      </c>
      <c r="F31" s="74"/>
      <c r="G31" s="133"/>
      <c r="H31" s="62"/>
      <c r="I31" s="62"/>
      <c r="J31" s="62"/>
      <c r="K31" s="62"/>
      <c r="L31" s="62"/>
      <c r="M31" s="134">
        <f t="shared" si="3"/>
        <v>30295</v>
      </c>
      <c r="N31" s="84">
        <v>30.295</v>
      </c>
      <c r="O31" s="92">
        <v>147.793</v>
      </c>
      <c r="P31" s="92"/>
      <c r="Q31" s="92"/>
      <c r="R31" s="92"/>
    </row>
    <row r="32" spans="1:18" ht="12.75" customHeight="1">
      <c r="A32" s="134">
        <v>4</v>
      </c>
      <c r="B32" s="238" t="s">
        <v>70</v>
      </c>
      <c r="C32" s="238"/>
      <c r="D32" s="131" t="s">
        <v>76</v>
      </c>
      <c r="E32" s="132">
        <v>33</v>
      </c>
      <c r="F32" s="74"/>
      <c r="G32" s="133"/>
      <c r="H32" s="62"/>
      <c r="I32" s="62"/>
      <c r="J32" s="62"/>
      <c r="K32" s="62"/>
      <c r="L32" s="62"/>
      <c r="M32" s="134">
        <f t="shared" si="3"/>
        <v>17895</v>
      </c>
      <c r="N32" s="84">
        <v>17.895</v>
      </c>
      <c r="O32" s="92">
        <v>35.867</v>
      </c>
      <c r="P32" s="92"/>
      <c r="Q32" s="92"/>
      <c r="R32" s="92"/>
    </row>
    <row r="33" spans="1:18" ht="14.25" customHeight="1">
      <c r="A33" s="134">
        <v>5</v>
      </c>
      <c r="B33" s="238" t="s">
        <v>71</v>
      </c>
      <c r="C33" s="238"/>
      <c r="D33" s="131" t="s">
        <v>77</v>
      </c>
      <c r="E33" s="132">
        <v>95</v>
      </c>
      <c r="F33" s="74"/>
      <c r="G33" s="133"/>
      <c r="H33" s="62"/>
      <c r="I33" s="62"/>
      <c r="J33" s="62"/>
      <c r="K33" s="62"/>
      <c r="L33" s="62"/>
      <c r="M33" s="134">
        <f t="shared" si="3"/>
        <v>30778</v>
      </c>
      <c r="N33" s="84">
        <v>30.778</v>
      </c>
      <c r="O33" s="92">
        <v>22.017</v>
      </c>
      <c r="P33" s="92"/>
      <c r="Q33" s="92"/>
      <c r="R33" s="92"/>
    </row>
    <row r="34" spans="1:18" ht="14.25" customHeight="1">
      <c r="A34" s="134">
        <v>6</v>
      </c>
      <c r="B34" s="224" t="s">
        <v>72</v>
      </c>
      <c r="C34" s="224"/>
      <c r="D34" s="134" t="s">
        <v>78</v>
      </c>
      <c r="E34" s="132">
        <v>12</v>
      </c>
      <c r="F34" s="74"/>
      <c r="G34" s="133"/>
      <c r="H34" s="62"/>
      <c r="I34" s="62"/>
      <c r="J34" s="62"/>
      <c r="K34" s="62"/>
      <c r="L34" s="62"/>
      <c r="M34" s="134">
        <f t="shared" si="3"/>
        <v>28876</v>
      </c>
      <c r="N34" s="84">
        <v>28.876</v>
      </c>
      <c r="O34" s="92">
        <v>4.131</v>
      </c>
      <c r="P34" s="92"/>
      <c r="Q34" s="92"/>
      <c r="R34" s="92"/>
    </row>
    <row r="35" spans="1:18" ht="14.25" customHeight="1">
      <c r="A35" s="134">
        <v>7</v>
      </c>
      <c r="B35" s="224" t="s">
        <v>79</v>
      </c>
      <c r="C35" s="224"/>
      <c r="D35" s="134" t="s">
        <v>76</v>
      </c>
      <c r="E35" s="132">
        <v>75</v>
      </c>
      <c r="F35" s="74"/>
      <c r="G35" s="133"/>
      <c r="H35" s="62"/>
      <c r="I35" s="62"/>
      <c r="J35" s="62"/>
      <c r="K35" s="62"/>
      <c r="L35" s="62"/>
      <c r="M35" s="134">
        <f t="shared" si="3"/>
        <v>46951</v>
      </c>
      <c r="N35" s="84">
        <v>46.951</v>
      </c>
      <c r="O35" s="92">
        <v>4.235</v>
      </c>
      <c r="P35" s="92"/>
      <c r="Q35" s="92"/>
      <c r="R35" s="92"/>
    </row>
    <row r="36" spans="1:18" ht="28.5" customHeight="1">
      <c r="A36" s="145">
        <v>8</v>
      </c>
      <c r="B36" s="242" t="s">
        <v>73</v>
      </c>
      <c r="C36" s="242"/>
      <c r="D36" s="145" t="s">
        <v>80</v>
      </c>
      <c r="E36" s="155">
        <v>1</v>
      </c>
      <c r="F36" s="156"/>
      <c r="G36" s="157"/>
      <c r="H36" s="69"/>
      <c r="I36" s="69"/>
      <c r="J36" s="69"/>
      <c r="K36" s="69"/>
      <c r="L36" s="69"/>
      <c r="M36" s="145">
        <f t="shared" si="3"/>
        <v>23570</v>
      </c>
      <c r="N36" s="84">
        <v>23.57</v>
      </c>
      <c r="O36" s="92">
        <v>30.842</v>
      </c>
      <c r="P36" s="92"/>
      <c r="Q36" s="92"/>
      <c r="R36" s="92"/>
    </row>
    <row r="37" spans="1:18" ht="15.75" customHeight="1">
      <c r="A37" s="134">
        <v>9</v>
      </c>
      <c r="B37" s="224" t="s">
        <v>74</v>
      </c>
      <c r="C37" s="224"/>
      <c r="D37" s="134" t="s">
        <v>76</v>
      </c>
      <c r="E37" s="132">
        <v>517</v>
      </c>
      <c r="F37" s="74"/>
      <c r="G37" s="133"/>
      <c r="H37" s="62"/>
      <c r="I37" s="62"/>
      <c r="J37" s="62"/>
      <c r="K37" s="62"/>
      <c r="L37" s="62"/>
      <c r="M37" s="134">
        <f t="shared" si="3"/>
        <v>254030</v>
      </c>
      <c r="N37" s="84">
        <v>254.03</v>
      </c>
      <c r="O37" s="92"/>
      <c r="P37" s="92"/>
      <c r="Q37" s="92"/>
      <c r="R37" s="92"/>
    </row>
    <row r="38" spans="1:18" ht="27.75" customHeight="1">
      <c r="A38" s="145">
        <v>10</v>
      </c>
      <c r="B38" s="224" t="s">
        <v>75</v>
      </c>
      <c r="C38" s="224"/>
      <c r="D38" s="134" t="s">
        <v>77</v>
      </c>
      <c r="E38" s="153">
        <v>301</v>
      </c>
      <c r="F38" s="154"/>
      <c r="G38" s="133"/>
      <c r="H38" s="62"/>
      <c r="I38" s="62"/>
      <c r="J38" s="62"/>
      <c r="K38" s="62"/>
      <c r="L38" s="62"/>
      <c r="M38" s="145">
        <f t="shared" si="3"/>
        <v>131068</v>
      </c>
      <c r="N38" s="84">
        <v>131.068</v>
      </c>
      <c r="O38" s="92"/>
      <c r="P38" s="92"/>
      <c r="Q38" s="92"/>
      <c r="R38" s="92"/>
    </row>
    <row r="39" spans="1:18" ht="27.75" customHeight="1">
      <c r="A39" s="145">
        <v>11</v>
      </c>
      <c r="B39" s="224" t="s">
        <v>81</v>
      </c>
      <c r="C39" s="224"/>
      <c r="D39" s="134" t="s">
        <v>78</v>
      </c>
      <c r="E39" s="153">
        <v>9</v>
      </c>
      <c r="F39" s="154"/>
      <c r="G39" s="133"/>
      <c r="H39" s="62"/>
      <c r="I39" s="62"/>
      <c r="J39" s="62"/>
      <c r="K39" s="62"/>
      <c r="L39" s="62"/>
      <c r="M39" s="145">
        <f>N39*1000</f>
        <v>41916</v>
      </c>
      <c r="N39" s="84">
        <v>41.916</v>
      </c>
      <c r="O39" s="92"/>
      <c r="P39" s="92"/>
      <c r="Q39" s="92"/>
      <c r="R39" s="92"/>
    </row>
    <row r="40" spans="1:18" ht="12.75" customHeight="1">
      <c r="A40" s="145">
        <v>12</v>
      </c>
      <c r="B40" s="224" t="s">
        <v>82</v>
      </c>
      <c r="C40" s="224"/>
      <c r="D40" s="134" t="s">
        <v>76</v>
      </c>
      <c r="E40" s="153">
        <v>11</v>
      </c>
      <c r="F40" s="154"/>
      <c r="G40" s="133"/>
      <c r="H40" s="62"/>
      <c r="I40" s="62"/>
      <c r="J40" s="62"/>
      <c r="K40" s="62"/>
      <c r="L40" s="62"/>
      <c r="M40" s="145">
        <f aca="true" t="shared" si="4" ref="M40:M47">N40*1000</f>
        <v>13159</v>
      </c>
      <c r="N40" s="84">
        <v>13.159</v>
      </c>
      <c r="O40" s="92"/>
      <c r="P40" s="92"/>
      <c r="Q40" s="92"/>
      <c r="R40" s="92"/>
    </row>
    <row r="41" spans="1:18" ht="16.5" customHeight="1">
      <c r="A41" s="145">
        <v>13</v>
      </c>
      <c r="B41" s="224" t="s">
        <v>83</v>
      </c>
      <c r="C41" s="224"/>
      <c r="D41" s="134" t="s">
        <v>78</v>
      </c>
      <c r="E41" s="153">
        <v>19</v>
      </c>
      <c r="F41" s="154"/>
      <c r="G41" s="133"/>
      <c r="H41" s="62"/>
      <c r="I41" s="62"/>
      <c r="J41" s="62"/>
      <c r="K41" s="62"/>
      <c r="L41" s="62"/>
      <c r="M41" s="145">
        <f t="shared" si="4"/>
        <v>8253</v>
      </c>
      <c r="N41" s="84">
        <v>8.253</v>
      </c>
      <c r="O41" s="92"/>
      <c r="P41" s="92"/>
      <c r="Q41" s="92"/>
      <c r="R41" s="92"/>
    </row>
    <row r="42" spans="1:18" ht="12" customHeight="1">
      <c r="A42" s="145">
        <v>14</v>
      </c>
      <c r="B42" s="224" t="s">
        <v>84</v>
      </c>
      <c r="C42" s="224"/>
      <c r="D42" s="134" t="s">
        <v>77</v>
      </c>
      <c r="E42" s="75">
        <v>299.5</v>
      </c>
      <c r="F42" s="154"/>
      <c r="G42" s="133"/>
      <c r="H42" s="62"/>
      <c r="I42" s="62"/>
      <c r="J42" s="62"/>
      <c r="K42" s="62"/>
      <c r="L42" s="62"/>
      <c r="M42" s="145">
        <f t="shared" si="4"/>
        <v>128273</v>
      </c>
      <c r="N42" s="84">
        <v>128.273</v>
      </c>
      <c r="O42" s="92"/>
      <c r="P42" s="92"/>
      <c r="Q42" s="92"/>
      <c r="R42" s="92"/>
    </row>
    <row r="43" spans="1:18" ht="12.75" customHeight="1">
      <c r="A43" s="145">
        <v>15</v>
      </c>
      <c r="B43" s="224" t="s">
        <v>85</v>
      </c>
      <c r="C43" s="224"/>
      <c r="D43" s="134" t="s">
        <v>76</v>
      </c>
      <c r="E43" s="75">
        <v>68.8</v>
      </c>
      <c r="F43" s="154"/>
      <c r="G43" s="133"/>
      <c r="H43" s="62"/>
      <c r="I43" s="62"/>
      <c r="J43" s="62"/>
      <c r="K43" s="62"/>
      <c r="L43" s="62"/>
      <c r="M43" s="145">
        <f t="shared" si="4"/>
        <v>50538</v>
      </c>
      <c r="N43" s="84">
        <v>50.538</v>
      </c>
      <c r="O43" s="92"/>
      <c r="P43" s="92"/>
      <c r="Q43" s="92"/>
      <c r="R43" s="92"/>
    </row>
    <row r="44" spans="1:18" ht="15" customHeight="1">
      <c r="A44" s="145">
        <v>16</v>
      </c>
      <c r="B44" s="224" t="s">
        <v>86</v>
      </c>
      <c r="C44" s="224"/>
      <c r="D44" s="134" t="s">
        <v>76</v>
      </c>
      <c r="E44" s="177">
        <v>68.9</v>
      </c>
      <c r="F44" s="154"/>
      <c r="G44" s="133"/>
      <c r="H44" s="62"/>
      <c r="I44" s="62"/>
      <c r="J44" s="62"/>
      <c r="K44" s="62"/>
      <c r="L44" s="62"/>
      <c r="M44" s="145">
        <f t="shared" si="4"/>
        <v>49906</v>
      </c>
      <c r="N44" s="84">
        <v>49.906</v>
      </c>
      <c r="O44" s="92"/>
      <c r="P44" s="92"/>
      <c r="Q44" s="92"/>
      <c r="R44" s="92"/>
    </row>
    <row r="45" spans="1:18" ht="16.5" customHeight="1">
      <c r="A45" s="145">
        <v>17</v>
      </c>
      <c r="B45" s="224" t="s">
        <v>87</v>
      </c>
      <c r="C45" s="224"/>
      <c r="D45" s="134" t="s">
        <v>76</v>
      </c>
      <c r="E45" s="177">
        <v>59.9</v>
      </c>
      <c r="F45" s="154"/>
      <c r="G45" s="133"/>
      <c r="H45" s="62"/>
      <c r="I45" s="62"/>
      <c r="J45" s="62"/>
      <c r="K45" s="62"/>
      <c r="L45" s="62"/>
      <c r="M45" s="145">
        <f t="shared" si="4"/>
        <v>26813</v>
      </c>
      <c r="N45" s="84">
        <v>26.813</v>
      </c>
      <c r="O45" s="92"/>
      <c r="P45" s="92"/>
      <c r="Q45" s="92"/>
      <c r="R45" s="92"/>
    </row>
    <row r="46" spans="1:18" ht="15" customHeight="1">
      <c r="A46" s="145">
        <v>18</v>
      </c>
      <c r="B46" s="224" t="s">
        <v>88</v>
      </c>
      <c r="C46" s="224"/>
      <c r="D46" s="134" t="s">
        <v>78</v>
      </c>
      <c r="E46" s="153">
        <v>3</v>
      </c>
      <c r="F46" s="154"/>
      <c r="G46" s="133"/>
      <c r="H46" s="62"/>
      <c r="I46" s="62"/>
      <c r="J46" s="62"/>
      <c r="K46" s="62"/>
      <c r="L46" s="62"/>
      <c r="M46" s="145">
        <f t="shared" si="4"/>
        <v>16422</v>
      </c>
      <c r="N46" s="84">
        <v>16.422</v>
      </c>
      <c r="O46" s="92"/>
      <c r="P46" s="92"/>
      <c r="Q46" s="92"/>
      <c r="R46" s="92"/>
    </row>
    <row r="47" spans="1:18" ht="16.5" customHeight="1">
      <c r="A47" s="145">
        <v>19</v>
      </c>
      <c r="B47" s="224" t="s">
        <v>89</v>
      </c>
      <c r="C47" s="224"/>
      <c r="D47" s="134" t="s">
        <v>78</v>
      </c>
      <c r="E47" s="153">
        <v>1</v>
      </c>
      <c r="F47" s="154"/>
      <c r="G47" s="133"/>
      <c r="H47" s="62"/>
      <c r="I47" s="62"/>
      <c r="J47" s="62"/>
      <c r="K47" s="62"/>
      <c r="L47" s="62"/>
      <c r="M47" s="145">
        <f t="shared" si="4"/>
        <v>4935</v>
      </c>
      <c r="N47" s="84">
        <v>4.935</v>
      </c>
      <c r="O47" s="92"/>
      <c r="P47" s="92"/>
      <c r="Q47" s="92"/>
      <c r="R47" s="92"/>
    </row>
    <row r="48" spans="1:18" ht="15" customHeight="1">
      <c r="A48" s="145">
        <v>20</v>
      </c>
      <c r="B48" s="224" t="s">
        <v>90</v>
      </c>
      <c r="C48" s="224"/>
      <c r="D48" s="134" t="s">
        <v>78</v>
      </c>
      <c r="E48" s="153">
        <v>1</v>
      </c>
      <c r="F48" s="154"/>
      <c r="G48" s="133"/>
      <c r="H48" s="62"/>
      <c r="I48" s="62"/>
      <c r="J48" s="62"/>
      <c r="K48" s="62"/>
      <c r="L48" s="62"/>
      <c r="M48" s="145">
        <f>N48*1000</f>
        <v>4703</v>
      </c>
      <c r="N48" s="84">
        <v>4.703</v>
      </c>
      <c r="O48" s="92"/>
      <c r="P48" s="92"/>
      <c r="Q48" s="92"/>
      <c r="R48" s="92"/>
    </row>
    <row r="49" spans="1:18" ht="15" customHeight="1" thickBot="1">
      <c r="A49" s="178">
        <v>21</v>
      </c>
      <c r="B49" s="222" t="s">
        <v>91</v>
      </c>
      <c r="C49" s="223"/>
      <c r="D49" s="179" t="s">
        <v>78</v>
      </c>
      <c r="E49" s="180">
        <v>5</v>
      </c>
      <c r="F49" s="181"/>
      <c r="G49" s="182"/>
      <c r="H49" s="183"/>
      <c r="I49" s="183"/>
      <c r="J49" s="183"/>
      <c r="K49" s="183"/>
      <c r="L49" s="183"/>
      <c r="M49" s="178">
        <v>49979</v>
      </c>
      <c r="N49" s="84"/>
      <c r="O49" s="92"/>
      <c r="P49" s="92"/>
      <c r="Q49" s="92"/>
      <c r="R49" s="92"/>
    </row>
    <row r="50" spans="1:18" ht="14.25" customHeight="1" thickBot="1">
      <c r="A50" s="184"/>
      <c r="B50" s="249" t="s">
        <v>65</v>
      </c>
      <c r="C50" s="250"/>
      <c r="D50" s="185"/>
      <c r="E50" s="186"/>
      <c r="F50" s="142"/>
      <c r="G50" s="143"/>
      <c r="H50" s="115"/>
      <c r="I50" s="115"/>
      <c r="J50" s="115"/>
      <c r="K50" s="115"/>
      <c r="L50" s="115"/>
      <c r="M50" s="187">
        <f>SUM(M29:M49)</f>
        <v>996662</v>
      </c>
      <c r="N50" s="84"/>
      <c r="O50" s="92"/>
      <c r="P50" s="92"/>
      <c r="Q50" s="92"/>
      <c r="R50" s="92"/>
    </row>
    <row r="51" spans="1:18" ht="14.25" customHeight="1" thickBot="1">
      <c r="A51" s="212" t="s">
        <v>109</v>
      </c>
      <c r="B51" s="210"/>
      <c r="C51" s="210"/>
      <c r="D51" s="211"/>
      <c r="E51" s="144"/>
      <c r="F51" s="142"/>
      <c r="G51" s="143"/>
      <c r="H51" s="115"/>
      <c r="I51" s="115"/>
      <c r="J51" s="115"/>
      <c r="K51" s="115"/>
      <c r="L51" s="115"/>
      <c r="M51" s="187"/>
      <c r="N51" s="84"/>
      <c r="O51" s="92"/>
      <c r="P51" s="92"/>
      <c r="Q51" s="92"/>
      <c r="R51" s="92"/>
    </row>
    <row r="52" spans="1:18" ht="14.25" customHeight="1" thickBot="1">
      <c r="A52" s="214" t="s">
        <v>105</v>
      </c>
      <c r="B52" s="215"/>
      <c r="C52" s="215"/>
      <c r="D52" s="216"/>
      <c r="E52" s="144"/>
      <c r="F52" s="142"/>
      <c r="G52" s="143"/>
      <c r="H52" s="115"/>
      <c r="I52" s="115"/>
      <c r="J52" s="115"/>
      <c r="K52" s="115"/>
      <c r="L52" s="115"/>
      <c r="M52" s="146">
        <f>N52*1000</f>
        <v>887096</v>
      </c>
      <c r="N52" s="84">
        <v>887.096</v>
      </c>
      <c r="O52" s="92"/>
      <c r="P52" s="92"/>
      <c r="Q52" s="92"/>
      <c r="R52" s="92"/>
    </row>
    <row r="53" spans="1:18" ht="14.25" customHeight="1" thickBot="1">
      <c r="A53" s="214" t="s">
        <v>106</v>
      </c>
      <c r="B53" s="215"/>
      <c r="C53" s="215"/>
      <c r="D53" s="216"/>
      <c r="E53" s="144"/>
      <c r="F53" s="142"/>
      <c r="G53" s="143"/>
      <c r="H53" s="115"/>
      <c r="I53" s="115"/>
      <c r="J53" s="115"/>
      <c r="K53" s="115"/>
      <c r="L53" s="115"/>
      <c r="M53" s="146">
        <v>59923</v>
      </c>
      <c r="N53" s="84"/>
      <c r="O53" s="92"/>
      <c r="P53" s="92"/>
      <c r="Q53" s="92"/>
      <c r="R53" s="92"/>
    </row>
    <row r="54" spans="1:18" ht="14.25" customHeight="1" thickBot="1">
      <c r="A54" s="217" t="s">
        <v>107</v>
      </c>
      <c r="B54" s="218"/>
      <c r="C54" s="218"/>
      <c r="D54" s="219"/>
      <c r="E54" s="144"/>
      <c r="F54" s="142"/>
      <c r="G54" s="143"/>
      <c r="H54" s="115"/>
      <c r="I54" s="115"/>
      <c r="J54" s="115"/>
      <c r="K54" s="115"/>
      <c r="L54" s="115"/>
      <c r="M54" s="146">
        <f>SUM(M52:M53)</f>
        <v>947019</v>
      </c>
      <c r="N54" s="84"/>
      <c r="O54" s="92"/>
      <c r="P54" s="92">
        <v>887096</v>
      </c>
      <c r="Q54" s="92"/>
      <c r="R54" s="92"/>
    </row>
    <row r="55" spans="1:18" ht="14.25" customHeight="1" thickBot="1">
      <c r="A55" s="220" t="s">
        <v>108</v>
      </c>
      <c r="B55" s="221"/>
      <c r="C55" s="221"/>
      <c r="D55" s="221"/>
      <c r="E55" s="144"/>
      <c r="F55" s="142"/>
      <c r="G55" s="143"/>
      <c r="H55" s="115"/>
      <c r="I55" s="115"/>
      <c r="J55" s="115"/>
      <c r="K55" s="115"/>
      <c r="L55" s="115"/>
      <c r="M55" s="213">
        <f>M54-M50</f>
        <v>-49643</v>
      </c>
      <c r="N55" s="84"/>
      <c r="O55" s="92"/>
      <c r="P55" s="92"/>
      <c r="Q55" s="92"/>
      <c r="R55" s="92"/>
    </row>
    <row r="56" spans="1:18" ht="14.25" customHeight="1">
      <c r="A56" s="189" t="s">
        <v>63</v>
      </c>
      <c r="B56" s="129"/>
      <c r="C56" s="129"/>
      <c r="D56" s="129"/>
      <c r="E56" s="190"/>
      <c r="F56" s="191"/>
      <c r="G56" s="190"/>
      <c r="H56" s="190"/>
      <c r="I56" s="190"/>
      <c r="J56" s="190"/>
      <c r="K56" s="190"/>
      <c r="L56" s="190"/>
      <c r="M56" s="192"/>
      <c r="N56" s="84"/>
      <c r="O56" s="92"/>
      <c r="P56" s="92"/>
      <c r="Q56" s="92"/>
      <c r="R56" s="92"/>
    </row>
    <row r="57" spans="1:18" ht="16.5" customHeight="1" thickBot="1">
      <c r="A57" s="193" t="s">
        <v>103</v>
      </c>
      <c r="B57" s="194"/>
      <c r="C57" s="194"/>
      <c r="D57" s="194"/>
      <c r="E57" s="195"/>
      <c r="F57" s="196"/>
      <c r="G57" s="197"/>
      <c r="H57" s="197"/>
      <c r="I57" s="197"/>
      <c r="J57" s="197"/>
      <c r="K57" s="197"/>
      <c r="L57" s="197"/>
      <c r="M57" s="198"/>
      <c r="N57" s="84"/>
      <c r="O57" s="92"/>
      <c r="P57" s="92"/>
      <c r="Q57" s="92"/>
      <c r="R57" s="92"/>
    </row>
    <row r="58" spans="1:18" ht="7.5" customHeight="1" thickBot="1">
      <c r="A58" s="135"/>
      <c r="B58" s="136"/>
      <c r="C58" s="136"/>
      <c r="D58" s="137"/>
      <c r="E58" s="138"/>
      <c r="F58" s="129"/>
      <c r="G58" s="73"/>
      <c r="H58" s="20"/>
      <c r="I58" s="20"/>
      <c r="J58" s="20"/>
      <c r="K58" s="20"/>
      <c r="L58" s="20"/>
      <c r="M58" s="130"/>
      <c r="N58" s="84"/>
      <c r="O58" s="92"/>
      <c r="P58" s="92"/>
      <c r="Q58" s="92"/>
      <c r="R58" s="92"/>
    </row>
    <row r="59" spans="1:18" ht="5.25" customHeight="1" hidden="1" thickBot="1">
      <c r="A59" s="135"/>
      <c r="B59" s="136"/>
      <c r="C59" s="136"/>
      <c r="D59" s="137"/>
      <c r="E59" s="138"/>
      <c r="F59" s="129"/>
      <c r="G59" s="73"/>
      <c r="H59" s="20"/>
      <c r="I59" s="20"/>
      <c r="J59" s="20"/>
      <c r="K59" s="20"/>
      <c r="L59" s="20"/>
      <c r="M59" s="130"/>
      <c r="N59" s="84"/>
      <c r="O59" s="92"/>
      <c r="P59" s="92"/>
      <c r="Q59" s="92"/>
      <c r="R59" s="92"/>
    </row>
    <row r="60" spans="1:60" ht="17.25" customHeight="1" thickBot="1">
      <c r="A60" s="199" t="s">
        <v>53</v>
      </c>
      <c r="B60" s="99"/>
      <c r="C60" s="99"/>
      <c r="D60" s="99"/>
      <c r="E60" s="100"/>
      <c r="F60" s="100"/>
      <c r="G60" s="100"/>
      <c r="H60" s="100"/>
      <c r="I60" s="100"/>
      <c r="J60" s="100"/>
      <c r="K60" s="100"/>
      <c r="L60" s="100"/>
      <c r="M60" s="101"/>
      <c r="N60" s="95"/>
      <c r="O60" s="95"/>
      <c r="Q60" s="95"/>
      <c r="R60" s="95"/>
      <c r="S60" s="1"/>
      <c r="T60" s="1"/>
      <c r="U60" s="1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</row>
    <row r="61" spans="1:13" ht="21.75" customHeight="1" thickBot="1">
      <c r="A61" s="200"/>
      <c r="B61" s="228" t="s">
        <v>50</v>
      </c>
      <c r="C61" s="229"/>
      <c r="D61" s="230"/>
      <c r="E61" s="162" t="s">
        <v>51</v>
      </c>
      <c r="F61" s="158"/>
      <c r="G61" s="117"/>
      <c r="H61" s="117"/>
      <c r="I61" s="117"/>
      <c r="J61" s="117"/>
      <c r="K61" s="117"/>
      <c r="L61" s="117"/>
      <c r="M61" s="118" t="s">
        <v>101</v>
      </c>
    </row>
    <row r="62" spans="1:13" ht="12.75">
      <c r="A62" s="166">
        <v>1</v>
      </c>
      <c r="B62" s="239" t="s">
        <v>46</v>
      </c>
      <c r="C62" s="240"/>
      <c r="D62" s="241"/>
      <c r="E62" s="163" t="s">
        <v>62</v>
      </c>
      <c r="F62" s="159"/>
      <c r="G62" s="122"/>
      <c r="H62" s="122"/>
      <c r="I62" s="122"/>
      <c r="J62" s="122"/>
      <c r="K62" s="122"/>
      <c r="L62" s="122"/>
      <c r="M62" s="123">
        <v>212</v>
      </c>
    </row>
    <row r="63" spans="1:13" ht="12.75">
      <c r="A63" s="167">
        <v>2</v>
      </c>
      <c r="B63" s="225" t="s">
        <v>47</v>
      </c>
      <c r="C63" s="226"/>
      <c r="D63" s="227"/>
      <c r="E63" s="164" t="s">
        <v>62</v>
      </c>
      <c r="F63" s="160"/>
      <c r="G63" s="88"/>
      <c r="H63" s="88"/>
      <c r="I63" s="88"/>
      <c r="J63" s="88"/>
      <c r="K63" s="88"/>
      <c r="L63" s="88"/>
      <c r="M63" s="97">
        <v>118</v>
      </c>
    </row>
    <row r="64" spans="1:13" ht="12.75">
      <c r="A64" s="167">
        <v>3</v>
      </c>
      <c r="B64" s="225" t="s">
        <v>48</v>
      </c>
      <c r="C64" s="226"/>
      <c r="D64" s="227"/>
      <c r="E64" s="164" t="s">
        <v>62</v>
      </c>
      <c r="F64" s="160"/>
      <c r="G64" s="88"/>
      <c r="H64" s="88"/>
      <c r="I64" s="88"/>
      <c r="J64" s="88"/>
      <c r="K64" s="88"/>
      <c r="L64" s="88"/>
      <c r="M64" s="97">
        <v>1</v>
      </c>
    </row>
    <row r="65" spans="1:13" ht="12.75">
      <c r="A65" s="167">
        <v>4</v>
      </c>
      <c r="B65" s="225" t="s">
        <v>49</v>
      </c>
      <c r="C65" s="226"/>
      <c r="D65" s="227"/>
      <c r="E65" s="164" t="s">
        <v>62</v>
      </c>
      <c r="F65" s="160"/>
      <c r="G65" s="88"/>
      <c r="H65" s="88"/>
      <c r="I65" s="88"/>
      <c r="J65" s="88"/>
      <c r="K65" s="88"/>
      <c r="L65" s="88"/>
      <c r="M65" s="97">
        <v>4</v>
      </c>
    </row>
    <row r="66" spans="1:13" ht="12.75">
      <c r="A66" s="167">
        <v>5</v>
      </c>
      <c r="B66" s="225" t="s">
        <v>57</v>
      </c>
      <c r="C66" s="226"/>
      <c r="D66" s="227"/>
      <c r="E66" s="164" t="s">
        <v>62</v>
      </c>
      <c r="F66" s="160"/>
      <c r="G66" s="88"/>
      <c r="H66" s="88"/>
      <c r="I66" s="88"/>
      <c r="J66" s="88"/>
      <c r="K66" s="88"/>
      <c r="L66" s="88"/>
      <c r="M66" s="97">
        <v>83</v>
      </c>
    </row>
    <row r="67" spans="1:13" ht="13.5" thickBot="1">
      <c r="A67" s="168">
        <v>6</v>
      </c>
      <c r="B67" s="233" t="s">
        <v>58</v>
      </c>
      <c r="C67" s="234"/>
      <c r="D67" s="235"/>
      <c r="E67" s="165" t="s">
        <v>62</v>
      </c>
      <c r="F67" s="161"/>
      <c r="G67" s="124"/>
      <c r="H67" s="124"/>
      <c r="I67" s="124"/>
      <c r="J67" s="124"/>
      <c r="K67" s="124"/>
      <c r="L67" s="124"/>
      <c r="M67" s="125">
        <v>3</v>
      </c>
    </row>
    <row r="68" spans="1:13" ht="12.75">
      <c r="A68" s="84"/>
      <c r="B68" s="231" t="s">
        <v>64</v>
      </c>
      <c r="C68" s="231"/>
      <c r="D68" s="231"/>
      <c r="E68" s="231"/>
      <c r="F68" s="204"/>
      <c r="G68" s="20"/>
      <c r="H68" s="20"/>
      <c r="I68" s="20"/>
      <c r="J68" s="20"/>
      <c r="K68" s="20"/>
      <c r="L68" s="20"/>
      <c r="M68" s="20"/>
    </row>
    <row r="69" spans="1:13" ht="12.75">
      <c r="A69" s="201"/>
      <c r="B69" s="232" t="s">
        <v>54</v>
      </c>
      <c r="C69" s="232"/>
      <c r="D69" s="232"/>
      <c r="E69" s="232"/>
      <c r="F69" s="204"/>
      <c r="G69" s="20"/>
      <c r="H69" s="20"/>
      <c r="I69" s="20"/>
      <c r="J69" s="20"/>
      <c r="K69" s="20"/>
      <c r="L69" s="20"/>
      <c r="M69" s="20"/>
    </row>
    <row r="70" spans="1:13" ht="18.75" customHeight="1">
      <c r="A70" s="201"/>
      <c r="B70" s="232" t="s">
        <v>55</v>
      </c>
      <c r="C70" s="232"/>
      <c r="D70" s="232"/>
      <c r="E70" s="232"/>
      <c r="F70" s="232"/>
      <c r="G70" s="232"/>
      <c r="H70" s="232"/>
      <c r="I70" s="20"/>
      <c r="J70" s="20"/>
      <c r="K70" s="20"/>
      <c r="L70" s="20"/>
      <c r="M70" s="20"/>
    </row>
    <row r="71" spans="1:13" ht="12.75">
      <c r="A71" s="201"/>
      <c r="B71" s="232" t="s">
        <v>56</v>
      </c>
      <c r="C71" s="232"/>
      <c r="D71" s="232"/>
      <c r="E71" s="232"/>
      <c r="F71" s="232"/>
      <c r="G71" s="20"/>
      <c r="H71" s="20"/>
      <c r="I71" s="20"/>
      <c r="J71" s="20"/>
      <c r="K71" s="20"/>
      <c r="L71" s="20"/>
      <c r="M71" s="20"/>
    </row>
    <row r="72" spans="1:13" ht="12.75">
      <c r="A72" s="201"/>
      <c r="B72" s="202"/>
      <c r="C72" s="202"/>
      <c r="D72" s="203"/>
      <c r="E72" s="21"/>
      <c r="F72" s="204"/>
      <c r="G72" s="20"/>
      <c r="H72" s="20"/>
      <c r="I72" s="20"/>
      <c r="J72" s="20"/>
      <c r="K72" s="20"/>
      <c r="L72" s="20"/>
      <c r="M72" s="20"/>
    </row>
  </sheetData>
  <sheetProtection/>
  <mergeCells count="47">
    <mergeCell ref="A1:E1"/>
    <mergeCell ref="B2:D2"/>
    <mergeCell ref="A23:B23"/>
    <mergeCell ref="A6:F6"/>
    <mergeCell ref="A25:E25"/>
    <mergeCell ref="B3:D3"/>
    <mergeCell ref="A24:B24"/>
    <mergeCell ref="E28:H28"/>
    <mergeCell ref="A27:M27"/>
    <mergeCell ref="B50:C50"/>
    <mergeCell ref="B35:C35"/>
    <mergeCell ref="B34:C34"/>
    <mergeCell ref="B37:C37"/>
    <mergeCell ref="B38:C38"/>
    <mergeCell ref="B39:C39"/>
    <mergeCell ref="B36:C36"/>
    <mergeCell ref="A52:D52"/>
    <mergeCell ref="B40:C40"/>
    <mergeCell ref="B41:C41"/>
    <mergeCell ref="B28:C28"/>
    <mergeCell ref="B30:C30"/>
    <mergeCell ref="B71:F71"/>
    <mergeCell ref="B66:D66"/>
    <mergeCell ref="B67:D67"/>
    <mergeCell ref="B64:D64"/>
    <mergeCell ref="B63:D63"/>
    <mergeCell ref="B29:C29"/>
    <mergeCell ref="B31:C31"/>
    <mergeCell ref="B32:C32"/>
    <mergeCell ref="B33:C33"/>
    <mergeCell ref="B62:D62"/>
    <mergeCell ref="B47:C47"/>
    <mergeCell ref="B65:D65"/>
    <mergeCell ref="B61:D61"/>
    <mergeCell ref="B68:E68"/>
    <mergeCell ref="B69:E69"/>
    <mergeCell ref="B70:H70"/>
    <mergeCell ref="A53:D53"/>
    <mergeCell ref="A54:D54"/>
    <mergeCell ref="A55:D55"/>
    <mergeCell ref="B49:C49"/>
    <mergeCell ref="B48:C48"/>
    <mergeCell ref="B42:C42"/>
    <mergeCell ref="B43:C43"/>
    <mergeCell ref="B44:C44"/>
    <mergeCell ref="B45:C45"/>
    <mergeCell ref="B46:C46"/>
  </mergeCells>
  <printOptions/>
  <pageMargins left="0.7086614173228347" right="0.7086614173228347" top="0.1968503937007874" bottom="0.1968503937007874" header="0" footer="0"/>
  <pageSetup fitToHeight="0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4">
      <selection activeCell="C29" sqref="C29:D34"/>
    </sheetView>
  </sheetViews>
  <sheetFormatPr defaultColWidth="9.00390625" defaultRowHeight="12.75"/>
  <cols>
    <col min="1" max="1" width="89.75390625" style="0" customWidth="1"/>
    <col min="2" max="2" width="20.875" style="0" customWidth="1"/>
    <col min="3" max="3" width="23.75390625" style="0" customWidth="1"/>
    <col min="4" max="4" width="26.25390625" style="0" customWidth="1"/>
    <col min="5" max="5" width="12.25390625" style="0" customWidth="1"/>
  </cols>
  <sheetData>
    <row r="1" spans="1:10" ht="15" thickBot="1">
      <c r="A1" s="270" t="s">
        <v>27</v>
      </c>
      <c r="B1" s="271"/>
      <c r="C1" s="271"/>
      <c r="D1" s="272"/>
      <c r="E1" s="17"/>
      <c r="F1" s="1"/>
      <c r="G1" s="1"/>
      <c r="H1" s="1"/>
      <c r="I1" s="1"/>
      <c r="J1" s="1"/>
    </row>
    <row r="2" spans="1:10" ht="24" customHeight="1" thickBot="1">
      <c r="A2" s="277" t="s">
        <v>18</v>
      </c>
      <c r="B2" s="275" t="s">
        <v>20</v>
      </c>
      <c r="C2" s="276"/>
      <c r="D2" s="273" t="s">
        <v>23</v>
      </c>
      <c r="E2" s="17"/>
      <c r="F2" s="1"/>
      <c r="G2" s="1"/>
      <c r="H2" s="1"/>
      <c r="I2" s="1"/>
      <c r="J2" s="1"/>
    </row>
    <row r="3" spans="1:10" ht="32.25" customHeight="1" thickBot="1">
      <c r="A3" s="278"/>
      <c r="B3" s="29" t="s">
        <v>19</v>
      </c>
      <c r="C3" s="30" t="s">
        <v>22</v>
      </c>
      <c r="D3" s="274"/>
      <c r="E3" s="17"/>
      <c r="F3" s="1"/>
      <c r="G3" s="1"/>
      <c r="H3" s="1"/>
      <c r="I3" s="1"/>
      <c r="J3" s="1"/>
    </row>
    <row r="4" spans="1:10" ht="16.5" customHeight="1">
      <c r="A4" s="279" t="s">
        <v>2</v>
      </c>
      <c r="B4" s="280"/>
      <c r="C4" s="280"/>
      <c r="D4" s="281"/>
      <c r="E4" s="18"/>
      <c r="F4" s="1"/>
      <c r="G4" s="1"/>
      <c r="H4" s="1"/>
      <c r="I4" s="1"/>
      <c r="J4" s="1"/>
    </row>
    <row r="5" spans="1:10" ht="15">
      <c r="A5" s="40" t="s">
        <v>10</v>
      </c>
      <c r="B5" s="24">
        <v>1.85</v>
      </c>
      <c r="C5" s="24">
        <f>B5*G5</f>
        <v>28990.78</v>
      </c>
      <c r="D5" s="23">
        <f>C5*12</f>
        <v>347889.36</v>
      </c>
      <c r="E5" s="17"/>
      <c r="F5" s="1"/>
      <c r="G5" s="1">
        <v>15670.69</v>
      </c>
      <c r="H5" s="1"/>
      <c r="I5" s="1"/>
      <c r="J5" s="1"/>
    </row>
    <row r="6" spans="1:10" ht="12" customHeight="1">
      <c r="A6" s="40" t="s">
        <v>1</v>
      </c>
      <c r="B6" s="24">
        <v>0.63</v>
      </c>
      <c r="C6" s="24">
        <f aca="true" t="shared" si="0" ref="C6:C24">B6*G6</f>
        <v>9872.53</v>
      </c>
      <c r="D6" s="23">
        <f aca="true" t="shared" si="1" ref="D6:D25">C6*12</f>
        <v>118470.36</v>
      </c>
      <c r="E6" s="17"/>
      <c r="F6" s="1"/>
      <c r="G6" s="1">
        <v>15670.69</v>
      </c>
      <c r="H6" s="1"/>
      <c r="I6" s="1"/>
      <c r="J6" s="1"/>
    </row>
    <row r="7" spans="1:10" ht="15">
      <c r="A7" s="40" t="s">
        <v>3</v>
      </c>
      <c r="B7" s="24">
        <v>0.44</v>
      </c>
      <c r="C7" s="24">
        <f t="shared" si="0"/>
        <v>6895.1</v>
      </c>
      <c r="D7" s="23">
        <f t="shared" si="1"/>
        <v>82741.2</v>
      </c>
      <c r="E7" s="17"/>
      <c r="F7" s="1"/>
      <c r="G7" s="1">
        <v>15670.69</v>
      </c>
      <c r="H7" s="1"/>
      <c r="I7" s="1"/>
      <c r="J7" s="1"/>
    </row>
    <row r="8" spans="1:10" ht="15">
      <c r="A8" s="40" t="s">
        <v>4</v>
      </c>
      <c r="B8" s="24">
        <v>1.36</v>
      </c>
      <c r="C8" s="24">
        <f t="shared" si="0"/>
        <v>21312.14</v>
      </c>
      <c r="D8" s="23">
        <f t="shared" si="1"/>
        <v>255745.68</v>
      </c>
      <c r="E8" s="17"/>
      <c r="F8" s="1"/>
      <c r="G8" s="1">
        <v>15670.69</v>
      </c>
      <c r="H8" s="1"/>
      <c r="I8" s="1"/>
      <c r="J8" s="1"/>
    </row>
    <row r="9" spans="1:10" ht="15">
      <c r="A9" s="40" t="s">
        <v>5</v>
      </c>
      <c r="B9" s="24">
        <v>0.81</v>
      </c>
      <c r="C9" s="24">
        <f t="shared" si="0"/>
        <v>12693.26</v>
      </c>
      <c r="D9" s="23">
        <f t="shared" si="1"/>
        <v>152319.12</v>
      </c>
      <c r="E9" s="17"/>
      <c r="F9" s="1"/>
      <c r="G9" s="1">
        <v>15670.69</v>
      </c>
      <c r="H9" s="1"/>
      <c r="I9" s="1"/>
      <c r="J9" s="1"/>
    </row>
    <row r="10" spans="1:10" ht="15">
      <c r="A10" s="40" t="s">
        <v>8</v>
      </c>
      <c r="B10" s="24">
        <v>0.61</v>
      </c>
      <c r="C10" s="24">
        <f t="shared" si="0"/>
        <v>9559.12</v>
      </c>
      <c r="D10" s="23">
        <f t="shared" si="1"/>
        <v>114709.44</v>
      </c>
      <c r="E10" s="17"/>
      <c r="F10" s="1"/>
      <c r="G10" s="1">
        <v>15670.69</v>
      </c>
      <c r="H10" s="1"/>
      <c r="I10" s="1"/>
      <c r="J10" s="1"/>
    </row>
    <row r="11" spans="1:10" ht="13.5" customHeight="1">
      <c r="A11" s="40" t="s">
        <v>11</v>
      </c>
      <c r="B11" s="24">
        <v>0.1</v>
      </c>
      <c r="C11" s="24">
        <f t="shared" si="0"/>
        <v>1567.07</v>
      </c>
      <c r="D11" s="23">
        <f t="shared" si="1"/>
        <v>18804.84</v>
      </c>
      <c r="E11" s="17"/>
      <c r="F11" s="1"/>
      <c r="G11" s="1">
        <v>15670.69</v>
      </c>
      <c r="H11" s="1"/>
      <c r="I11" s="1"/>
      <c r="J11" s="1"/>
    </row>
    <row r="12" spans="1:10" ht="13.5" customHeight="1">
      <c r="A12" s="22" t="s">
        <v>12</v>
      </c>
      <c r="B12" s="24">
        <v>2.45</v>
      </c>
      <c r="C12" s="24">
        <f t="shared" si="0"/>
        <v>38393.19</v>
      </c>
      <c r="D12" s="23">
        <f t="shared" si="1"/>
        <v>460718.28</v>
      </c>
      <c r="E12" s="17"/>
      <c r="F12" s="1"/>
      <c r="G12" s="1">
        <v>15670.69</v>
      </c>
      <c r="H12" s="1"/>
      <c r="I12" s="1"/>
      <c r="J12" s="1"/>
    </row>
    <row r="13" spans="1:10" ht="13.5" customHeight="1">
      <c r="A13" s="40" t="s">
        <v>28</v>
      </c>
      <c r="B13" s="24">
        <v>0.02</v>
      </c>
      <c r="C13" s="24">
        <f t="shared" si="0"/>
        <v>313.41</v>
      </c>
      <c r="D13" s="23">
        <f t="shared" si="1"/>
        <v>3760.92</v>
      </c>
      <c r="E13" s="17"/>
      <c r="F13" s="1"/>
      <c r="G13" s="1">
        <v>15670.69</v>
      </c>
      <c r="H13" s="1"/>
      <c r="I13" s="1"/>
      <c r="J13" s="1"/>
    </row>
    <row r="14" spans="1:10" ht="11.25" customHeight="1">
      <c r="A14" s="40" t="s">
        <v>6</v>
      </c>
      <c r="B14" s="24">
        <v>1.56</v>
      </c>
      <c r="C14" s="24">
        <f t="shared" si="0"/>
        <v>24446.28</v>
      </c>
      <c r="D14" s="23">
        <f t="shared" si="1"/>
        <v>293355.36</v>
      </c>
      <c r="E14" s="17"/>
      <c r="F14" s="1"/>
      <c r="G14" s="1">
        <v>15670.69</v>
      </c>
      <c r="H14" s="1"/>
      <c r="I14" s="1"/>
      <c r="J14" s="1"/>
    </row>
    <row r="15" spans="1:10" ht="12.75" customHeight="1">
      <c r="A15" s="40" t="s">
        <v>29</v>
      </c>
      <c r="B15" s="24">
        <v>0.34</v>
      </c>
      <c r="C15" s="24">
        <f t="shared" si="0"/>
        <v>5328.03</v>
      </c>
      <c r="D15" s="23">
        <f t="shared" si="1"/>
        <v>63936.36</v>
      </c>
      <c r="E15" s="17"/>
      <c r="F15" s="1"/>
      <c r="G15" s="1">
        <v>15670.69</v>
      </c>
      <c r="H15" s="1"/>
      <c r="I15" s="1"/>
      <c r="J15" s="1"/>
    </row>
    <row r="16" spans="1:10" ht="15">
      <c r="A16" s="41" t="s">
        <v>30</v>
      </c>
      <c r="B16" s="24">
        <v>0.6</v>
      </c>
      <c r="C16" s="24">
        <f t="shared" si="0"/>
        <v>9402.41</v>
      </c>
      <c r="D16" s="23">
        <f t="shared" si="1"/>
        <v>112828.92</v>
      </c>
      <c r="E16" s="17"/>
      <c r="F16" s="1"/>
      <c r="G16" s="1">
        <v>15670.69</v>
      </c>
      <c r="H16" s="1"/>
      <c r="I16" s="1"/>
      <c r="J16" s="1"/>
    </row>
    <row r="17" spans="1:10" ht="15">
      <c r="A17" s="40" t="s">
        <v>31</v>
      </c>
      <c r="B17" s="24">
        <v>0.05</v>
      </c>
      <c r="C17" s="24">
        <f t="shared" si="0"/>
        <v>783.53</v>
      </c>
      <c r="D17" s="23">
        <f t="shared" si="1"/>
        <v>9402.36</v>
      </c>
      <c r="E17" s="17"/>
      <c r="F17" s="1"/>
      <c r="G17" s="1">
        <v>15670.69</v>
      </c>
      <c r="H17" s="1"/>
      <c r="I17" s="1"/>
      <c r="J17" s="1"/>
    </row>
    <row r="18" spans="1:10" ht="14.25" customHeight="1">
      <c r="A18" s="22" t="s">
        <v>7</v>
      </c>
      <c r="B18" s="24">
        <v>0.09</v>
      </c>
      <c r="C18" s="24">
        <f t="shared" si="0"/>
        <v>1410.36</v>
      </c>
      <c r="D18" s="23">
        <f t="shared" si="1"/>
        <v>16924.32</v>
      </c>
      <c r="E18" s="17"/>
      <c r="F18" s="1"/>
      <c r="G18" s="1">
        <v>15670.69</v>
      </c>
      <c r="H18" s="1"/>
      <c r="I18" s="1"/>
      <c r="J18" s="1"/>
    </row>
    <row r="19" spans="1:12" ht="16.5" customHeight="1">
      <c r="A19" s="42" t="s">
        <v>32</v>
      </c>
      <c r="B19" s="24">
        <v>0.27</v>
      </c>
      <c r="C19" s="24">
        <f t="shared" si="0"/>
        <v>4231.09</v>
      </c>
      <c r="D19" s="23">
        <f t="shared" si="1"/>
        <v>50773.08</v>
      </c>
      <c r="E19" s="17"/>
      <c r="F19" s="1"/>
      <c r="G19" s="1">
        <v>15670.69</v>
      </c>
      <c r="H19" s="1"/>
      <c r="I19" s="1"/>
      <c r="J19" s="1"/>
      <c r="K19" s="1"/>
      <c r="L19" s="1"/>
    </row>
    <row r="20" spans="1:12" ht="16.5" customHeight="1">
      <c r="A20" s="22" t="s">
        <v>33</v>
      </c>
      <c r="B20" s="24">
        <v>1.77</v>
      </c>
      <c r="C20" s="24">
        <f t="shared" si="0"/>
        <v>27737.12</v>
      </c>
      <c r="D20" s="23">
        <f t="shared" si="1"/>
        <v>332845.44</v>
      </c>
      <c r="E20" s="17"/>
      <c r="F20" s="1"/>
      <c r="G20" s="1">
        <v>15670.69</v>
      </c>
      <c r="H20" s="1"/>
      <c r="I20" s="1"/>
      <c r="J20" s="1"/>
      <c r="K20" s="1"/>
      <c r="L20" s="1"/>
    </row>
    <row r="21" spans="1:12" ht="15">
      <c r="A21" s="43" t="s">
        <v>34</v>
      </c>
      <c r="B21" s="24">
        <v>0.32</v>
      </c>
      <c r="C21" s="24">
        <f t="shared" si="0"/>
        <v>5014.62</v>
      </c>
      <c r="D21" s="23">
        <f t="shared" si="1"/>
        <v>60175.44</v>
      </c>
      <c r="E21" s="17"/>
      <c r="F21" s="1"/>
      <c r="G21" s="1">
        <v>15670.69</v>
      </c>
      <c r="H21" s="1"/>
      <c r="I21" s="1"/>
      <c r="J21" s="1"/>
      <c r="K21" s="1"/>
      <c r="L21" s="1"/>
    </row>
    <row r="22" spans="1:12" ht="15.75" thickBot="1">
      <c r="A22" s="44" t="s">
        <v>35</v>
      </c>
      <c r="B22" s="31">
        <v>1.31</v>
      </c>
      <c r="C22" s="31">
        <f t="shared" si="0"/>
        <v>20528.6</v>
      </c>
      <c r="D22" s="32">
        <f t="shared" si="1"/>
        <v>246343.2</v>
      </c>
      <c r="E22" s="17"/>
      <c r="F22" s="1"/>
      <c r="G22" s="1">
        <v>15670.69</v>
      </c>
      <c r="H22" s="1"/>
      <c r="I22" s="1"/>
      <c r="J22" s="1"/>
      <c r="K22" s="1"/>
      <c r="L22" s="1"/>
    </row>
    <row r="23" spans="1:12" ht="15.75" thickBot="1">
      <c r="A23" s="46" t="s">
        <v>25</v>
      </c>
      <c r="B23" s="47">
        <f>SUM(B5:B22)</f>
        <v>14.58</v>
      </c>
      <c r="C23" s="26">
        <f>SUM(C5:C22)</f>
        <v>228478.64</v>
      </c>
      <c r="D23" s="34">
        <f t="shared" si="1"/>
        <v>2741743.68</v>
      </c>
      <c r="E23" s="17"/>
      <c r="F23" s="1"/>
      <c r="G23" s="1"/>
      <c r="H23" s="1"/>
      <c r="I23" s="1"/>
      <c r="J23" s="1"/>
      <c r="K23" s="1"/>
      <c r="L23" s="1"/>
    </row>
    <row r="24" spans="1:12" ht="15.75" thickBot="1">
      <c r="A24" s="33" t="s">
        <v>21</v>
      </c>
      <c r="B24" s="35">
        <v>3.71</v>
      </c>
      <c r="C24" s="26">
        <f t="shared" si="0"/>
        <v>58138.26</v>
      </c>
      <c r="D24" s="34">
        <f t="shared" si="1"/>
        <v>697659.12</v>
      </c>
      <c r="E24" s="17"/>
      <c r="F24" s="1"/>
      <c r="G24" s="1">
        <v>15670.69</v>
      </c>
      <c r="H24" s="1"/>
      <c r="I24" s="1"/>
      <c r="J24" s="1"/>
      <c r="K24" s="1"/>
      <c r="L24" s="1"/>
    </row>
    <row r="25" spans="1:12" ht="15.75" thickBot="1">
      <c r="A25" s="33" t="s">
        <v>17</v>
      </c>
      <c r="B25" s="26">
        <f>SUM(B23:B24)</f>
        <v>18.29</v>
      </c>
      <c r="C25" s="26">
        <f>SUM(C23:C24)</f>
        <v>286616.9</v>
      </c>
      <c r="D25" s="34">
        <f t="shared" si="1"/>
        <v>3439402.8</v>
      </c>
      <c r="E25" s="17"/>
      <c r="F25" s="1"/>
      <c r="G25" s="1"/>
      <c r="H25" s="1"/>
      <c r="I25" s="1"/>
      <c r="J25" s="1"/>
      <c r="K25" s="1"/>
      <c r="L25" s="1"/>
    </row>
    <row r="26" spans="1:12" ht="15">
      <c r="A26" s="53"/>
      <c r="B26" s="28"/>
      <c r="C26" s="28"/>
      <c r="D26" s="39"/>
      <c r="E26" s="17"/>
      <c r="F26" s="1"/>
      <c r="G26" s="1"/>
      <c r="H26" s="1"/>
      <c r="I26" s="1"/>
      <c r="J26" s="1"/>
      <c r="K26" s="1"/>
      <c r="L26" s="1"/>
    </row>
    <row r="27" spans="1:12" ht="15" thickBot="1">
      <c r="A27" s="267" t="s">
        <v>43</v>
      </c>
      <c r="B27" s="267"/>
      <c r="C27" s="267"/>
      <c r="D27" s="267"/>
      <c r="E27" s="17"/>
      <c r="F27" s="1"/>
      <c r="G27" s="1"/>
      <c r="H27" s="1"/>
      <c r="I27" s="1"/>
      <c r="J27" s="1"/>
      <c r="K27" s="1"/>
      <c r="L27" s="1"/>
    </row>
    <row r="28" spans="1:12" ht="15" customHeight="1" thickBot="1">
      <c r="A28" s="262" t="s">
        <v>36</v>
      </c>
      <c r="B28" s="263"/>
      <c r="C28" s="48" t="s">
        <v>44</v>
      </c>
      <c r="D28" s="49" t="s">
        <v>45</v>
      </c>
      <c r="E28" s="17"/>
      <c r="F28" s="1"/>
      <c r="G28" s="1"/>
      <c r="H28" s="1"/>
      <c r="I28" s="1"/>
      <c r="J28" s="1"/>
      <c r="K28" s="1"/>
      <c r="L28" s="1"/>
    </row>
    <row r="29" spans="1:12" ht="12" customHeight="1">
      <c r="A29" s="264" t="s">
        <v>37</v>
      </c>
      <c r="B29" s="264"/>
      <c r="C29" s="50">
        <v>520919</v>
      </c>
      <c r="D29" s="50">
        <v>527305</v>
      </c>
      <c r="E29" s="17"/>
      <c r="F29" s="1"/>
      <c r="G29" s="1"/>
      <c r="H29" s="1"/>
      <c r="I29" s="1"/>
      <c r="J29" s="1"/>
      <c r="K29" s="1"/>
      <c r="L29" s="1"/>
    </row>
    <row r="30" spans="1:5" ht="15.75" customHeight="1">
      <c r="A30" s="265" t="s">
        <v>38</v>
      </c>
      <c r="B30" s="265"/>
      <c r="C30" s="52">
        <v>451129</v>
      </c>
      <c r="D30" s="52">
        <v>445453</v>
      </c>
      <c r="E30" s="16"/>
    </row>
    <row r="31" spans="1:5" ht="15.75" customHeight="1">
      <c r="A31" s="265" t="s">
        <v>39</v>
      </c>
      <c r="B31" s="265"/>
      <c r="C31" s="25">
        <v>1654836</v>
      </c>
      <c r="D31" s="25">
        <v>1652295.05</v>
      </c>
      <c r="E31" s="16"/>
    </row>
    <row r="32" spans="1:5" ht="18" customHeight="1">
      <c r="A32" s="265" t="s">
        <v>40</v>
      </c>
      <c r="B32" s="265"/>
      <c r="C32" s="25">
        <v>4056203</v>
      </c>
      <c r="D32" s="25">
        <v>3900299</v>
      </c>
      <c r="E32" s="16"/>
    </row>
    <row r="33" spans="1:5" ht="15" customHeight="1" thickBot="1">
      <c r="A33" s="266" t="s">
        <v>41</v>
      </c>
      <c r="B33" s="266"/>
      <c r="C33" s="51"/>
      <c r="D33" s="51"/>
      <c r="E33" s="16"/>
    </row>
    <row r="34" spans="1:9" ht="15" thickBot="1">
      <c r="A34" s="260" t="s">
        <v>42</v>
      </c>
      <c r="B34" s="261"/>
      <c r="C34" s="45">
        <f>SUM(C29:C33)</f>
        <v>6683087</v>
      </c>
      <c r="D34" s="27">
        <f>SUM(D29:D33)</f>
        <v>6525352</v>
      </c>
      <c r="E34" s="17"/>
      <c r="F34" s="1"/>
      <c r="G34" s="1"/>
      <c r="H34" s="1"/>
      <c r="I34" s="1"/>
    </row>
    <row r="35" spans="1:9" ht="14.25">
      <c r="A35" s="268"/>
      <c r="B35" s="268"/>
      <c r="C35" s="268"/>
      <c r="D35" s="36"/>
      <c r="E35" s="17"/>
      <c r="F35" s="1"/>
      <c r="G35" s="1"/>
      <c r="H35" s="1"/>
      <c r="I35" s="1"/>
    </row>
    <row r="36" spans="1:9" ht="14.25">
      <c r="A36" s="268"/>
      <c r="B36" s="268"/>
      <c r="C36" s="268"/>
      <c r="D36" s="36"/>
      <c r="E36" s="17"/>
      <c r="F36" s="1"/>
      <c r="G36" s="1"/>
      <c r="H36" s="1"/>
      <c r="I36" s="1"/>
    </row>
    <row r="37" spans="1:9" ht="12.75">
      <c r="A37" s="268"/>
      <c r="B37" s="268"/>
      <c r="C37" s="268"/>
      <c r="D37" s="36"/>
      <c r="E37" s="1"/>
      <c r="F37" s="1"/>
      <c r="G37" s="1"/>
      <c r="H37" s="1"/>
      <c r="I37" s="1"/>
    </row>
    <row r="38" spans="1:9" ht="20.25" customHeight="1">
      <c r="A38" s="269"/>
      <c r="B38" s="269"/>
      <c r="C38" s="269"/>
      <c r="D38" s="37"/>
      <c r="E38" s="1"/>
      <c r="F38" s="1"/>
      <c r="G38" s="1"/>
      <c r="H38" s="1"/>
      <c r="I38" s="1"/>
    </row>
    <row r="39" spans="1:9" ht="12.75">
      <c r="A39" s="38"/>
      <c r="B39" s="38"/>
      <c r="C39" s="38"/>
      <c r="D39" s="38"/>
      <c r="E39" s="1"/>
      <c r="F39" s="1"/>
      <c r="G39" s="1"/>
      <c r="H39" s="1"/>
      <c r="I39" s="1"/>
    </row>
    <row r="40" spans="1:9" ht="12.75">
      <c r="A40" s="1"/>
      <c r="B40" s="1"/>
      <c r="C40" s="1"/>
      <c r="D40" s="1"/>
      <c r="E40" s="1"/>
      <c r="F40" s="1"/>
      <c r="G40" s="1"/>
      <c r="H40" s="1"/>
      <c r="I40" s="1"/>
    </row>
    <row r="41" spans="1:9" ht="12.75">
      <c r="A41" s="1"/>
      <c r="B41" s="1"/>
      <c r="C41" s="1"/>
      <c r="D41" s="1"/>
      <c r="E41" s="1"/>
      <c r="F41" s="1"/>
      <c r="G41" s="1"/>
      <c r="H41" s="1"/>
      <c r="I41" s="1"/>
    </row>
    <row r="42" spans="1:9" ht="12.75">
      <c r="A42" s="1"/>
      <c r="B42" s="1"/>
      <c r="C42" s="1"/>
      <c r="D42" s="1"/>
      <c r="E42" s="1"/>
      <c r="F42" s="1"/>
      <c r="G42" s="1"/>
      <c r="H42" s="1"/>
      <c r="I42" s="1"/>
    </row>
  </sheetData>
  <sheetProtection/>
  <mergeCells count="17">
    <mergeCell ref="A27:D27"/>
    <mergeCell ref="A36:C36"/>
    <mergeCell ref="A37:C37"/>
    <mergeCell ref="A38:C38"/>
    <mergeCell ref="A1:D1"/>
    <mergeCell ref="A35:C35"/>
    <mergeCell ref="D2:D3"/>
    <mergeCell ref="B2:C2"/>
    <mergeCell ref="A2:A3"/>
    <mergeCell ref="A4:D4"/>
    <mergeCell ref="A34:B34"/>
    <mergeCell ref="A28:B28"/>
    <mergeCell ref="A29:B29"/>
    <mergeCell ref="A30:B30"/>
    <mergeCell ref="A31:B31"/>
    <mergeCell ref="A32:B32"/>
    <mergeCell ref="A33:B33"/>
  </mergeCells>
  <printOptions/>
  <pageMargins left="0.1968503937007874" right="0.1968503937007874" top="0.5118110236220472" bottom="0.1968503937007874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</dc:creator>
  <cp:keywords/>
  <dc:description/>
  <cp:lastModifiedBy>Admin</cp:lastModifiedBy>
  <cp:lastPrinted>2015-02-13T12:22:42Z</cp:lastPrinted>
  <dcterms:created xsi:type="dcterms:W3CDTF">2006-01-04T06:59:47Z</dcterms:created>
  <dcterms:modified xsi:type="dcterms:W3CDTF">2015-03-15T15:06:37Z</dcterms:modified>
  <cp:category/>
  <cp:version/>
  <cp:contentType/>
  <cp:contentStatus/>
</cp:coreProperties>
</file>