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450" windowWidth="4215" windowHeight="7995" tabRatio="599" activeTab="0"/>
  </bookViews>
  <sheets>
    <sheet name="Лист1" sheetId="1" r:id="rId1"/>
    <sheet name="Лист3" sheetId="2" r:id="rId2"/>
  </sheets>
  <definedNames>
    <definedName name="_xlnm.Print_Area" localSheetId="0">'Лист1'!$A$1:$V$74</definedName>
  </definedNames>
  <calcPr fullCalcOnLoad="1" fullPrecision="0"/>
</workbook>
</file>

<file path=xl/sharedStrings.xml><?xml version="1.0" encoding="utf-8"?>
<sst xmlns="http://schemas.openxmlformats.org/spreadsheetml/2006/main" count="95" uniqueCount="79">
  <si>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</si>
  <si>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</si>
  <si>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</si>
  <si>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</si>
  <si>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</si>
  <si>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</si>
  <si>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</si>
  <si>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Содержание системы электроснабжения</t>
  </si>
  <si>
    <t xml:space="preserve">Главный бухгалтер                                                                                  Л.Х.Коптяева    </t>
  </si>
  <si>
    <t>Ведущий экономист                                                                                Н.Е.Носкова</t>
  </si>
  <si>
    <t>№п/п</t>
  </si>
  <si>
    <t xml:space="preserve">Уборка  придомовой территории </t>
  </si>
  <si>
    <t xml:space="preserve">Обслуживание  электроплит </t>
  </si>
  <si>
    <t>Итого  содержание   общего  имущества собственников</t>
  </si>
  <si>
    <t>Начальник  ПТО                                                                                      Р.Ф.Спирина</t>
  </si>
  <si>
    <t xml:space="preserve">в многоквартирном доме № 36   по проспекту Генерала Тюленева 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</si>
  <si>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</si>
  <si>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</si>
  <si>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</si>
  <si>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</si>
  <si>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</si>
  <si>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</si>
  <si>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Услуги  УФ ООО «РИЦ» по учету и регистрации граждан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</si>
  <si>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</si>
  <si>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</si>
  <si>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</si>
  <si>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</si>
  <si>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 xml:space="preserve">ОТЧЕТ  о выполненных работах и услугах по содержанию, текущему ремонту жилья </t>
  </si>
  <si>
    <t>Услуги управляющей организации по представлению интересов собственников  (в т.ч. агентские,  начисление и прием платежей УФ ООО"РИЦ", подготовка  и доставка счетов,управление  эксплуатацией  МКД)</t>
  </si>
  <si>
    <t>Наименование</t>
  </si>
  <si>
    <t>Единица измерения</t>
  </si>
  <si>
    <t xml:space="preserve"> Вручено претензий о долге</t>
  </si>
  <si>
    <t>Обзвон должников</t>
  </si>
  <si>
    <t xml:space="preserve"> Заключено соглашений</t>
  </si>
  <si>
    <t xml:space="preserve">                             Работа УК по борьбе с задолженниками за ЖКУ </t>
  </si>
  <si>
    <t>Отключено  от электроэнергии</t>
  </si>
  <si>
    <t>Фактически  выполнено  по статье затрат " Текущий ремонт"</t>
  </si>
  <si>
    <t xml:space="preserve">Наимеонование работ </t>
  </si>
  <si>
    <t>Объем</t>
  </si>
  <si>
    <t xml:space="preserve">Единица измерения </t>
  </si>
  <si>
    <t>Стоимость работ,руб.</t>
  </si>
  <si>
    <t>квартир</t>
  </si>
  <si>
    <t xml:space="preserve">Количество                 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</si>
  <si>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</si>
  <si>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   А.Г.Николаев  </t>
  </si>
  <si>
    <t>Итого по текущему ремонту</t>
  </si>
  <si>
    <t xml:space="preserve">                                                                с 01.01.2014 г. по 31.12.2014 г.</t>
  </si>
  <si>
    <t>Электромонтажные работы  ( п/д№7)</t>
  </si>
  <si>
    <t xml:space="preserve">Ремонт канализации кв.108 фановая </t>
  </si>
  <si>
    <t>Текущий ремонт подъезда №8 (столярные   работы)</t>
  </si>
  <si>
    <t>Текущий ремонт подъезда №8 (отделочные работы)</t>
  </si>
  <si>
    <t>Электромонтажные работы (п/д №8)</t>
  </si>
  <si>
    <t>Ремонт канализации  кв.65</t>
  </si>
  <si>
    <t>Ремонт трубопроводов ХВС,ГВС ( п/д №7)</t>
  </si>
  <si>
    <t>Ремонт  межпанельных  швов</t>
  </si>
  <si>
    <t>Тек. Ремонт   кровли кв.34 , машинного отделения  ( 6 п/д)</t>
  </si>
  <si>
    <t xml:space="preserve"> Тек. Ремонт электрооборудования ( эл.щитов.№1,2,3 )</t>
  </si>
  <si>
    <t>Тек.ремонт  системы  ЦО с установкой  предохранительного  клапана в ЭУ</t>
  </si>
  <si>
    <t xml:space="preserve"> Тек.ремонт   электрооборудования  в эл.щитовой  №2( замена эл.счетчика)</t>
  </si>
  <si>
    <t>Тек.ремонт   кровли  кв.34 п.1</t>
  </si>
  <si>
    <t>светил-в</t>
  </si>
  <si>
    <t>мп</t>
  </si>
  <si>
    <t>эл.</t>
  </si>
  <si>
    <t>м2</t>
  </si>
  <si>
    <t>шт</t>
  </si>
  <si>
    <t>эл-счетчик</t>
  </si>
  <si>
    <t xml:space="preserve">Тек.ремонт запорной арматуры  в подвале </t>
  </si>
  <si>
    <t>Тек.ремонт дверей(смена) мусорокамер  ,7,8 п/д</t>
  </si>
  <si>
    <t xml:space="preserve"> Восстановительный  ремонт стен   и потолков  в п/де №7 после ливня  12.06.14 г. </t>
  </si>
  <si>
    <t xml:space="preserve">Тек.ремонт отмостки и приямков </t>
  </si>
  <si>
    <t>Собрано  денежных средств  на  текущий ремонт  :</t>
  </si>
  <si>
    <r>
      <t xml:space="preserve"> и ресурсоснабжающими организациями  составляет </t>
    </r>
    <r>
      <rPr>
        <b/>
        <u val="single"/>
        <sz val="11"/>
        <rFont val="Times New Roman"/>
        <family val="1"/>
      </rPr>
      <t>2 434 205,40</t>
    </r>
    <r>
      <rPr>
        <b/>
        <u val="single"/>
        <sz val="12"/>
        <rFont val="Times New Roman"/>
        <family val="1"/>
      </rPr>
      <t xml:space="preserve">  руб</t>
    </r>
    <r>
      <rPr>
        <b/>
        <u val="single"/>
        <sz val="11"/>
        <rFont val="Times New Roman"/>
        <family val="1"/>
      </rPr>
      <t>.</t>
    </r>
    <r>
      <rPr>
        <b/>
        <u val="single"/>
        <sz val="10"/>
        <rFont val="Times New Roman"/>
        <family val="1"/>
      </rPr>
      <t xml:space="preserve">  по состоянию  на   31.12.2014г.</t>
    </r>
  </si>
  <si>
    <t xml:space="preserve">Услуги Председателя Совета дома  </t>
  </si>
  <si>
    <t>Рост задолженности за содержание в 2014 году составил 104251,70 руб.</t>
  </si>
  <si>
    <t xml:space="preserve"> Задолженность  населения  за жилищно-коммунальные  услуги    на  01.01.2014 г.</t>
  </si>
  <si>
    <t xml:space="preserve">* с   населения </t>
  </si>
  <si>
    <t>* от использования  общего  имущества  жилого дома ,в т.ч. провайдеры ,аренда колясочных  )</t>
  </si>
  <si>
    <t xml:space="preserve">Итого  собрано  </t>
  </si>
  <si>
    <t>Результат (собрано -  выполнено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</si>
</sst>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Arial Cyr"/>
      <family val="0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68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165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65" fontId="10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1" fillId="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65" fontId="10" fillId="0" borderId="14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 wrapText="1"/>
    </xf>
    <xf numFmtId="2" fontId="62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2" fontId="63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5" fillId="0" borderId="3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 horizontal="right"/>
    </xf>
    <xf numFmtId="0" fontId="15" fillId="0" borderId="33" xfId="0" applyFont="1" applyFill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165" fontId="15" fillId="0" borderId="35" xfId="0" applyNumberFormat="1" applyFont="1" applyFill="1" applyBorder="1" applyAlignment="1">
      <alignment horizontal="right"/>
    </xf>
    <xf numFmtId="165" fontId="16" fillId="0" borderId="35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165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37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1" xfId="0" applyFont="1" applyBorder="1" applyAlignment="1">
      <alignment wrapText="1"/>
    </xf>
    <xf numFmtId="0" fontId="20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/>
    </xf>
    <xf numFmtId="2" fontId="7" fillId="0" borderId="45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2" fontId="6" fillId="0" borderId="47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65" fontId="6" fillId="0" borderId="50" xfId="0" applyNumberFormat="1" applyFont="1" applyFill="1" applyBorder="1" applyAlignment="1">
      <alignment horizontal="right" wrapText="1"/>
    </xf>
    <xf numFmtId="165" fontId="6" fillId="0" borderId="51" xfId="0" applyNumberFormat="1" applyFont="1" applyFill="1" applyBorder="1" applyAlignment="1">
      <alignment horizontal="right" wrapText="1"/>
    </xf>
    <xf numFmtId="165" fontId="6" fillId="0" borderId="51" xfId="0" applyNumberFormat="1" applyFont="1" applyFill="1" applyBorder="1" applyAlignment="1">
      <alignment horizontal="right"/>
    </xf>
    <xf numFmtId="165" fontId="10" fillId="0" borderId="51" xfId="0" applyNumberFormat="1" applyFont="1" applyFill="1" applyBorder="1" applyAlignment="1">
      <alignment horizontal="right"/>
    </xf>
    <xf numFmtId="165" fontId="7" fillId="0" borderId="51" xfId="0" applyNumberFormat="1" applyFont="1" applyFill="1" applyBorder="1" applyAlignment="1">
      <alignment horizontal="right" vertical="center"/>
    </xf>
    <xf numFmtId="2" fontId="6" fillId="0" borderId="46" xfId="0" applyNumberFormat="1" applyFont="1" applyFill="1" applyBorder="1" applyAlignment="1">
      <alignment horizontal="center" wrapText="1"/>
    </xf>
    <xf numFmtId="2" fontId="6" fillId="0" borderId="47" xfId="0" applyNumberFormat="1" applyFont="1" applyFill="1" applyBorder="1" applyAlignment="1">
      <alignment horizontal="center" wrapText="1"/>
    </xf>
    <xf numFmtId="0" fontId="10" fillId="0" borderId="44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1" xfId="0" applyFont="1" applyFill="1" applyBorder="1" applyAlignment="1">
      <alignment vertical="center"/>
    </xf>
    <xf numFmtId="165" fontId="6" fillId="0" borderId="52" xfId="0" applyNumberFormat="1" applyFont="1" applyFill="1" applyBorder="1" applyAlignment="1">
      <alignment horizontal="right" vertical="center"/>
    </xf>
    <xf numFmtId="2" fontId="7" fillId="0" borderId="5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2" fontId="7" fillId="0" borderId="47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/>
    </xf>
    <xf numFmtId="0" fontId="10" fillId="0" borderId="55" xfId="0" applyFont="1" applyFill="1" applyBorder="1" applyAlignment="1">
      <alignment/>
    </xf>
    <xf numFmtId="2" fontId="7" fillId="0" borderId="46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13" xfId="0" applyFont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3" xfId="0" applyFont="1" applyBorder="1" applyAlignment="1">
      <alignment/>
    </xf>
    <xf numFmtId="43" fontId="7" fillId="0" borderId="63" xfId="62" applyFont="1" applyBorder="1" applyAlignment="1">
      <alignment horizontal="center" vertical="top" wrapText="1"/>
    </xf>
    <xf numFmtId="0" fontId="7" fillId="0" borderId="37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177" fontId="7" fillId="0" borderId="28" xfId="62" applyNumberFormat="1" applyFont="1" applyBorder="1" applyAlignment="1">
      <alignment horizont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177" fontId="7" fillId="0" borderId="28" xfId="62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5" fontId="7" fillId="0" borderId="64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wrapText="1"/>
    </xf>
    <xf numFmtId="165" fontId="7" fillId="0" borderId="65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165" fontId="6" fillId="0" borderId="41" xfId="0" applyNumberFormat="1" applyFont="1" applyFill="1" applyBorder="1" applyAlignment="1">
      <alignment horizontal="left" vertical="center" wrapText="1"/>
    </xf>
    <xf numFmtId="165" fontId="6" fillId="0" borderId="5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1" fillId="0" borderId="41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165" fontId="21" fillId="0" borderId="41" xfId="0" applyNumberFormat="1" applyFont="1" applyFill="1" applyBorder="1" applyAlignment="1">
      <alignment horizontal="left" vertical="center" wrapText="1"/>
    </xf>
    <xf numFmtId="165" fontId="21" fillId="0" borderId="51" xfId="0" applyNumberFormat="1" applyFont="1" applyFill="1" applyBorder="1" applyAlignment="1">
      <alignment horizontal="left" vertical="center" wrapText="1"/>
    </xf>
    <xf numFmtId="165" fontId="6" fillId="0" borderId="71" xfId="0" applyNumberFormat="1" applyFont="1" applyFill="1" applyBorder="1" applyAlignment="1">
      <alignment horizontal="left" vertical="center" wrapText="1"/>
    </xf>
    <xf numFmtId="165" fontId="6" fillId="0" borderId="72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view="pageBreakPreview" zoomScaleNormal="75" zoomScaleSheetLayoutView="100" zoomScalePageLayoutView="0" workbookViewId="0" topLeftCell="A1">
      <selection activeCell="B62" sqref="B62:D62"/>
    </sheetView>
  </sheetViews>
  <sheetFormatPr defaultColWidth="9.00390625" defaultRowHeight="12.75"/>
  <cols>
    <col min="1" max="1" width="3.75390625" style="6" customWidth="1"/>
    <col min="2" max="2" width="46.75390625" style="8" customWidth="1"/>
    <col min="3" max="3" width="12.875" style="8" customWidth="1"/>
    <col min="4" max="4" width="14.625" style="7" customWidth="1"/>
    <col min="5" max="5" width="13.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3.00390625" style="9" customWidth="1"/>
    <col min="14" max="14" width="20.375" style="9" hidden="1" customWidth="1"/>
    <col min="15" max="15" width="0.6171875" style="9" hidden="1" customWidth="1"/>
    <col min="16" max="16" width="17.375" style="9" hidden="1" customWidth="1"/>
    <col min="17" max="17" width="15.625" style="9" hidden="1" customWidth="1"/>
    <col min="18" max="19" width="9.125" style="9" hidden="1" customWidth="1"/>
    <col min="20" max="20" width="10.625" style="9" hidden="1" customWidth="1"/>
    <col min="21" max="21" width="10.75390625" style="9" hidden="1" customWidth="1"/>
    <col min="22" max="22" width="0" style="9" hidden="1" customWidth="1"/>
    <col min="23" max="25" width="9.125" style="9" customWidth="1"/>
    <col min="26" max="64" width="9.125" style="1" customWidth="1"/>
  </cols>
  <sheetData>
    <row r="1" spans="1:64" s="5" customFormat="1" ht="15.75" customHeight="1">
      <c r="A1" s="212" t="s">
        <v>27</v>
      </c>
      <c r="B1" s="212"/>
      <c r="C1" s="212"/>
      <c r="D1" s="212"/>
      <c r="E1" s="212"/>
      <c r="F1" s="19"/>
      <c r="G1" s="20"/>
      <c r="H1" s="20"/>
      <c r="I1" s="20"/>
      <c r="J1" s="20"/>
      <c r="K1" s="20"/>
      <c r="L1" s="20"/>
      <c r="M1" s="20"/>
      <c r="N1" s="234"/>
      <c r="O1" s="233"/>
      <c r="P1" s="233"/>
      <c r="Q1" s="236"/>
      <c r="R1" s="14"/>
      <c r="S1" s="14"/>
      <c r="T1" s="14"/>
      <c r="U1" s="14"/>
      <c r="V1" s="9"/>
      <c r="W1" s="9"/>
      <c r="X1" s="9"/>
      <c r="Y1" s="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s="5" customFormat="1" ht="14.25" customHeight="1">
      <c r="A2" s="21"/>
      <c r="B2" s="212" t="s">
        <v>15</v>
      </c>
      <c r="C2" s="212"/>
      <c r="D2" s="212"/>
      <c r="E2" s="22"/>
      <c r="F2" s="19"/>
      <c r="G2" s="20"/>
      <c r="H2" s="20"/>
      <c r="I2" s="20"/>
      <c r="J2" s="20"/>
      <c r="K2" s="20"/>
      <c r="L2" s="20"/>
      <c r="M2" s="20"/>
      <c r="N2" s="234"/>
      <c r="O2" s="16"/>
      <c r="P2" s="17"/>
      <c r="Q2" s="236"/>
      <c r="R2" s="14"/>
      <c r="S2" s="14"/>
      <c r="T2" s="14"/>
      <c r="U2" s="14"/>
      <c r="V2" s="9"/>
      <c r="W2" s="9"/>
      <c r="X2" s="9"/>
      <c r="Y2" s="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5" customFormat="1" ht="15.75" thickBot="1">
      <c r="A3" s="21"/>
      <c r="B3" s="235" t="s">
        <v>46</v>
      </c>
      <c r="C3" s="235"/>
      <c r="D3" s="235"/>
      <c r="E3" s="23"/>
      <c r="F3" s="19"/>
      <c r="G3" s="20"/>
      <c r="H3" s="20"/>
      <c r="I3" s="20"/>
      <c r="J3" s="20"/>
      <c r="K3" s="20"/>
      <c r="L3" s="20"/>
      <c r="M3" s="20"/>
      <c r="N3" s="44"/>
      <c r="O3" s="42"/>
      <c r="P3" s="15"/>
      <c r="Q3" s="15"/>
      <c r="R3" s="14"/>
      <c r="S3" s="14"/>
      <c r="T3" s="14"/>
      <c r="U3" s="14"/>
      <c r="V3" s="9"/>
      <c r="W3" s="9"/>
      <c r="X3" s="9"/>
      <c r="Y3" s="9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5" customFormat="1" ht="32.25" customHeight="1" thickBot="1">
      <c r="A4" s="28" t="s">
        <v>10</v>
      </c>
      <c r="B4" s="33" t="s">
        <v>0</v>
      </c>
      <c r="C4" s="29" t="s">
        <v>23</v>
      </c>
      <c r="D4" s="29" t="s">
        <v>24</v>
      </c>
      <c r="E4" s="29" t="s">
        <v>26</v>
      </c>
      <c r="F4" s="30"/>
      <c r="G4" s="30"/>
      <c r="H4" s="30"/>
      <c r="I4" s="30"/>
      <c r="J4" s="30"/>
      <c r="K4" s="30"/>
      <c r="L4" s="30"/>
      <c r="M4" s="78" t="s">
        <v>25</v>
      </c>
      <c r="N4" s="50"/>
      <c r="O4" s="51"/>
      <c r="P4" s="52"/>
      <c r="Q4" s="52"/>
      <c r="R4" s="53"/>
      <c r="S4" s="53"/>
      <c r="T4" s="53"/>
      <c r="U4" s="53"/>
      <c r="V4" s="53"/>
      <c r="W4" s="53"/>
      <c r="X4" s="9"/>
      <c r="Y4" s="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5" customFormat="1" ht="16.5" customHeight="1" thickBot="1">
      <c r="A5" s="198" t="s">
        <v>74</v>
      </c>
      <c r="B5" s="199"/>
      <c r="C5" s="199"/>
      <c r="D5" s="199"/>
      <c r="E5" s="200"/>
      <c r="F5" s="30"/>
      <c r="G5" s="30"/>
      <c r="H5" s="30"/>
      <c r="I5" s="30"/>
      <c r="J5" s="30"/>
      <c r="K5" s="30"/>
      <c r="L5" s="30"/>
      <c r="M5" s="201">
        <v>1864192.47</v>
      </c>
      <c r="N5" s="50"/>
      <c r="O5" s="51"/>
      <c r="P5" s="52"/>
      <c r="Q5" s="52"/>
      <c r="R5" s="53"/>
      <c r="S5" s="53"/>
      <c r="T5" s="53"/>
      <c r="U5" s="53"/>
      <c r="V5" s="53"/>
      <c r="W5" s="53"/>
      <c r="X5" s="9"/>
      <c r="Y5" s="9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23" ht="15" customHeight="1" thickBot="1">
      <c r="A6" s="266" t="s">
        <v>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8"/>
      <c r="N6" s="50"/>
      <c r="O6" s="51"/>
      <c r="P6" s="52"/>
      <c r="Q6" s="52"/>
      <c r="R6" s="53"/>
      <c r="S6" s="53"/>
      <c r="T6" s="53"/>
      <c r="U6" s="53"/>
      <c r="V6" s="53"/>
      <c r="W6" s="53"/>
    </row>
    <row r="7" spans="1:23" ht="16.5" customHeight="1">
      <c r="A7" s="71">
        <v>1</v>
      </c>
      <c r="B7" s="150" t="s">
        <v>11</v>
      </c>
      <c r="C7" s="153">
        <f>T7*U7*12</f>
        <v>407144.85</v>
      </c>
      <c r="D7" s="153">
        <f>C7*V7/100</f>
        <v>394360.5</v>
      </c>
      <c r="E7" s="165">
        <v>407144.85</v>
      </c>
      <c r="F7" s="160"/>
      <c r="G7" s="76"/>
      <c r="H7" s="37"/>
      <c r="I7" s="37"/>
      <c r="J7" s="37"/>
      <c r="K7" s="37"/>
      <c r="L7" s="167"/>
      <c r="M7" s="179">
        <f>C7-D7</f>
        <v>12784.35</v>
      </c>
      <c r="N7" s="54"/>
      <c r="O7" s="51"/>
      <c r="P7" s="52"/>
      <c r="Q7" s="52"/>
      <c r="R7" s="53"/>
      <c r="S7" s="53"/>
      <c r="T7" s="136">
        <v>1.94</v>
      </c>
      <c r="U7" s="133">
        <v>17489.04</v>
      </c>
      <c r="V7" s="132">
        <v>96.86</v>
      </c>
      <c r="W7" s="53"/>
    </row>
    <row r="8" spans="1:23" ht="13.5" customHeight="1">
      <c r="A8" s="73">
        <v>2</v>
      </c>
      <c r="B8" s="144" t="s">
        <v>1</v>
      </c>
      <c r="C8" s="154">
        <f aca="true" t="shared" si="0" ref="C8:C24">T8*U8*12</f>
        <v>140611.88</v>
      </c>
      <c r="D8" s="154">
        <f aca="true" t="shared" si="1" ref="D8:D24">C8*V8/100</f>
        <v>136196.67</v>
      </c>
      <c r="E8" s="166">
        <v>140611.88</v>
      </c>
      <c r="F8" s="161"/>
      <c r="G8" s="43"/>
      <c r="H8" s="38"/>
      <c r="I8" s="38"/>
      <c r="J8" s="38"/>
      <c r="K8" s="38"/>
      <c r="L8" s="168"/>
      <c r="M8" s="180">
        <f aca="true" t="shared" si="2" ref="M8:M24">C8-D8</f>
        <v>4415.21</v>
      </c>
      <c r="N8" s="50"/>
      <c r="O8" s="51"/>
      <c r="P8" s="52"/>
      <c r="Q8" s="52"/>
      <c r="R8" s="53"/>
      <c r="S8" s="53"/>
      <c r="T8" s="137">
        <v>0.67</v>
      </c>
      <c r="U8" s="133">
        <v>17489.04</v>
      </c>
      <c r="V8" s="132">
        <v>96.86</v>
      </c>
      <c r="W8" s="53"/>
    </row>
    <row r="9" spans="1:23" ht="13.5" customHeight="1">
      <c r="A9" s="73">
        <v>3</v>
      </c>
      <c r="B9" s="144" t="s">
        <v>3</v>
      </c>
      <c r="C9" s="154">
        <f t="shared" si="0"/>
        <v>207769.8</v>
      </c>
      <c r="D9" s="154">
        <f t="shared" si="1"/>
        <v>201245.83</v>
      </c>
      <c r="E9" s="166">
        <v>207769.8</v>
      </c>
      <c r="F9" s="161"/>
      <c r="G9" s="43"/>
      <c r="H9" s="38"/>
      <c r="I9" s="38"/>
      <c r="J9" s="38"/>
      <c r="K9" s="38"/>
      <c r="L9" s="168"/>
      <c r="M9" s="180">
        <f t="shared" si="2"/>
        <v>6523.97</v>
      </c>
      <c r="N9" s="50"/>
      <c r="O9" s="51"/>
      <c r="P9" s="52"/>
      <c r="Q9" s="52"/>
      <c r="R9" s="53"/>
      <c r="S9" s="53"/>
      <c r="T9" s="137">
        <v>0.99</v>
      </c>
      <c r="U9" s="133">
        <v>17489.04</v>
      </c>
      <c r="V9" s="132">
        <v>96.86</v>
      </c>
      <c r="W9" s="53"/>
    </row>
    <row r="10" spans="1:23" ht="15" customHeight="1">
      <c r="A10" s="73">
        <v>4</v>
      </c>
      <c r="B10" s="144" t="s">
        <v>4</v>
      </c>
      <c r="C10" s="154">
        <f t="shared" si="0"/>
        <v>302210.61</v>
      </c>
      <c r="D10" s="154">
        <f t="shared" si="1"/>
        <v>292721.2</v>
      </c>
      <c r="E10" s="166">
        <v>302210.61</v>
      </c>
      <c r="F10" s="161"/>
      <c r="G10" s="41"/>
      <c r="H10" s="38"/>
      <c r="I10" s="38"/>
      <c r="J10" s="38"/>
      <c r="K10" s="38"/>
      <c r="L10" s="168"/>
      <c r="M10" s="180">
        <f t="shared" si="2"/>
        <v>9489.41</v>
      </c>
      <c r="N10" s="50"/>
      <c r="O10" s="51"/>
      <c r="P10" s="52"/>
      <c r="Q10" s="52"/>
      <c r="R10" s="53"/>
      <c r="S10" s="53"/>
      <c r="T10" s="137">
        <v>1.44</v>
      </c>
      <c r="U10" s="133">
        <v>17489.04</v>
      </c>
      <c r="V10" s="132">
        <v>96.86</v>
      </c>
      <c r="W10" s="53"/>
    </row>
    <row r="11" spans="1:23" ht="15" customHeight="1">
      <c r="A11" s="73">
        <v>5</v>
      </c>
      <c r="B11" s="144" t="s">
        <v>5</v>
      </c>
      <c r="C11" s="154">
        <f t="shared" si="0"/>
        <v>178388.21</v>
      </c>
      <c r="D11" s="154">
        <f t="shared" si="1"/>
        <v>172786.82</v>
      </c>
      <c r="E11" s="166">
        <v>178388.21</v>
      </c>
      <c r="F11" s="161"/>
      <c r="G11" s="41"/>
      <c r="H11" s="38"/>
      <c r="I11" s="38"/>
      <c r="J11" s="38"/>
      <c r="K11" s="38"/>
      <c r="L11" s="168"/>
      <c r="M11" s="180">
        <f t="shared" si="2"/>
        <v>5601.39</v>
      </c>
      <c r="N11" s="53"/>
      <c r="O11" s="51"/>
      <c r="P11" s="52"/>
      <c r="Q11" s="52"/>
      <c r="R11" s="53"/>
      <c r="S11" s="53"/>
      <c r="T11" s="137">
        <v>0.85</v>
      </c>
      <c r="U11" s="133">
        <v>17489.04</v>
      </c>
      <c r="V11" s="132">
        <v>96.86</v>
      </c>
      <c r="W11" s="53"/>
    </row>
    <row r="12" spans="1:23" ht="15" customHeight="1">
      <c r="A12" s="73">
        <v>6</v>
      </c>
      <c r="B12" s="144" t="s">
        <v>7</v>
      </c>
      <c r="C12" s="154">
        <f t="shared" si="0"/>
        <v>136414.51</v>
      </c>
      <c r="D12" s="154">
        <f t="shared" si="1"/>
        <v>132131.09</v>
      </c>
      <c r="E12" s="154">
        <v>136414.51</v>
      </c>
      <c r="F12" s="162"/>
      <c r="G12" s="41"/>
      <c r="H12" s="38"/>
      <c r="I12" s="38"/>
      <c r="J12" s="38"/>
      <c r="K12" s="38"/>
      <c r="L12" s="168"/>
      <c r="M12" s="180">
        <f t="shared" si="2"/>
        <v>4283.42</v>
      </c>
      <c r="N12" s="50"/>
      <c r="O12" s="51"/>
      <c r="P12" s="52"/>
      <c r="Q12" s="52"/>
      <c r="R12" s="53"/>
      <c r="S12" s="53"/>
      <c r="T12" s="137">
        <v>0.65</v>
      </c>
      <c r="U12" s="133">
        <v>17489.04</v>
      </c>
      <c r="V12" s="132">
        <v>96.86</v>
      </c>
      <c r="W12" s="53"/>
    </row>
    <row r="13" spans="1:23" ht="15" customHeight="1">
      <c r="A13" s="73">
        <v>7</v>
      </c>
      <c r="B13" s="144" t="s">
        <v>12</v>
      </c>
      <c r="C13" s="154">
        <f t="shared" si="0"/>
        <v>20986.85</v>
      </c>
      <c r="D13" s="154">
        <f t="shared" si="1"/>
        <v>20327.86</v>
      </c>
      <c r="E13" s="154">
        <v>20986.85</v>
      </c>
      <c r="F13" s="162"/>
      <c r="G13" s="41"/>
      <c r="H13" s="38"/>
      <c r="I13" s="38"/>
      <c r="J13" s="38"/>
      <c r="K13" s="38"/>
      <c r="L13" s="168"/>
      <c r="M13" s="180">
        <f t="shared" si="2"/>
        <v>658.99</v>
      </c>
      <c r="N13" s="54"/>
      <c r="O13" s="51"/>
      <c r="P13" s="52"/>
      <c r="Q13" s="52"/>
      <c r="R13" s="53"/>
      <c r="S13" s="53"/>
      <c r="T13" s="137">
        <v>0.1</v>
      </c>
      <c r="U13" s="133">
        <v>17489.04</v>
      </c>
      <c r="V13" s="132">
        <v>96.86</v>
      </c>
      <c r="W13" s="53"/>
    </row>
    <row r="14" spans="1:23" ht="15" customHeight="1">
      <c r="A14" s="73">
        <v>8</v>
      </c>
      <c r="B14" s="145" t="s">
        <v>16</v>
      </c>
      <c r="C14" s="154">
        <f t="shared" si="0"/>
        <v>505783.04</v>
      </c>
      <c r="D14" s="154">
        <f t="shared" si="1"/>
        <v>489901.45</v>
      </c>
      <c r="E14" s="154">
        <v>505783.04</v>
      </c>
      <c r="F14" s="162"/>
      <c r="G14" s="41"/>
      <c r="H14" s="38"/>
      <c r="I14" s="38"/>
      <c r="J14" s="38"/>
      <c r="K14" s="38"/>
      <c r="L14" s="168"/>
      <c r="M14" s="180">
        <f t="shared" si="2"/>
        <v>15881.59</v>
      </c>
      <c r="N14" s="55">
        <v>377257.32</v>
      </c>
      <c r="O14" s="51"/>
      <c r="P14" s="52"/>
      <c r="Q14" s="52"/>
      <c r="R14" s="53"/>
      <c r="S14" s="53"/>
      <c r="T14" s="137">
        <v>2.41</v>
      </c>
      <c r="U14" s="133">
        <v>17489.04</v>
      </c>
      <c r="V14" s="132">
        <v>96.86</v>
      </c>
      <c r="W14" s="53"/>
    </row>
    <row r="15" spans="1:23" ht="15" customHeight="1">
      <c r="A15" s="73">
        <v>9</v>
      </c>
      <c r="B15" s="144" t="s">
        <v>17</v>
      </c>
      <c r="C15" s="154">
        <f t="shared" si="0"/>
        <v>6296.05</v>
      </c>
      <c r="D15" s="154">
        <f t="shared" si="1"/>
        <v>6098.35</v>
      </c>
      <c r="E15" s="154">
        <v>6296.05</v>
      </c>
      <c r="F15" s="162"/>
      <c r="G15" s="41"/>
      <c r="H15" s="38"/>
      <c r="I15" s="38"/>
      <c r="J15" s="38"/>
      <c r="K15" s="38"/>
      <c r="L15" s="168"/>
      <c r="M15" s="180">
        <f t="shared" si="2"/>
        <v>197.7</v>
      </c>
      <c r="N15" s="56">
        <f>C14+96.84</f>
        <v>505879.88</v>
      </c>
      <c r="O15" s="57"/>
      <c r="P15" s="52"/>
      <c r="Q15" s="52"/>
      <c r="R15" s="53"/>
      <c r="S15" s="53"/>
      <c r="T15" s="137">
        <v>0.03</v>
      </c>
      <c r="U15" s="133">
        <v>17489.04</v>
      </c>
      <c r="V15" s="132">
        <v>96.86</v>
      </c>
      <c r="W15" s="53"/>
    </row>
    <row r="16" spans="1:64" s="13" customFormat="1" ht="15" customHeight="1">
      <c r="A16" s="73">
        <v>10</v>
      </c>
      <c r="B16" s="144" t="s">
        <v>6</v>
      </c>
      <c r="C16" s="154">
        <f t="shared" si="0"/>
        <v>367269.84</v>
      </c>
      <c r="D16" s="154">
        <f t="shared" si="1"/>
        <v>355737.57</v>
      </c>
      <c r="E16" s="154">
        <v>367269.84</v>
      </c>
      <c r="F16" s="163"/>
      <c r="G16" s="43"/>
      <c r="H16" s="38"/>
      <c r="I16" s="38"/>
      <c r="J16" s="38"/>
      <c r="K16" s="38"/>
      <c r="L16" s="168"/>
      <c r="M16" s="180">
        <f t="shared" si="2"/>
        <v>11532.27</v>
      </c>
      <c r="N16" s="58"/>
      <c r="O16" s="57"/>
      <c r="P16" s="52"/>
      <c r="Q16" s="52"/>
      <c r="R16" s="53"/>
      <c r="S16" s="53"/>
      <c r="T16" s="137">
        <v>1.75</v>
      </c>
      <c r="U16" s="133">
        <v>17489.04</v>
      </c>
      <c r="V16" s="132">
        <v>96.86</v>
      </c>
      <c r="W16" s="53"/>
      <c r="X16" s="9"/>
      <c r="Y16" s="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23" ht="15" customHeight="1">
      <c r="A17" s="73">
        <v>11</v>
      </c>
      <c r="B17" s="144" t="s">
        <v>18</v>
      </c>
      <c r="C17" s="154">
        <f t="shared" si="0"/>
        <v>75552.65</v>
      </c>
      <c r="D17" s="154">
        <f t="shared" si="1"/>
        <v>73180.3</v>
      </c>
      <c r="E17" s="154">
        <v>75552.65</v>
      </c>
      <c r="F17" s="162"/>
      <c r="G17" s="41"/>
      <c r="H17" s="38"/>
      <c r="I17" s="38"/>
      <c r="J17" s="38"/>
      <c r="K17" s="38"/>
      <c r="L17" s="168"/>
      <c r="M17" s="180">
        <f t="shared" si="2"/>
        <v>2372.35</v>
      </c>
      <c r="N17" s="59"/>
      <c r="O17" s="57"/>
      <c r="P17" s="52"/>
      <c r="Q17" s="52"/>
      <c r="R17" s="53"/>
      <c r="S17" s="53"/>
      <c r="T17" s="137">
        <v>0.36</v>
      </c>
      <c r="U17" s="133">
        <v>17489.04</v>
      </c>
      <c r="V17" s="132">
        <v>96.86</v>
      </c>
      <c r="W17" s="53"/>
    </row>
    <row r="18" spans="1:23" ht="15" customHeight="1">
      <c r="A18" s="73">
        <v>12</v>
      </c>
      <c r="B18" s="146" t="s">
        <v>19</v>
      </c>
      <c r="C18" s="154">
        <f t="shared" si="0"/>
        <v>140611.88</v>
      </c>
      <c r="D18" s="154">
        <f t="shared" si="1"/>
        <v>136196.67</v>
      </c>
      <c r="E18" s="154">
        <v>140611.88</v>
      </c>
      <c r="F18" s="162"/>
      <c r="G18" s="41"/>
      <c r="H18" s="38"/>
      <c r="I18" s="38"/>
      <c r="J18" s="38"/>
      <c r="K18" s="38"/>
      <c r="L18" s="168"/>
      <c r="M18" s="180">
        <f t="shared" si="2"/>
        <v>4415.21</v>
      </c>
      <c r="N18" s="60"/>
      <c r="O18" s="61"/>
      <c r="P18" s="62"/>
      <c r="Q18" s="62"/>
      <c r="R18" s="53"/>
      <c r="S18" s="53"/>
      <c r="T18" s="137">
        <v>0.67</v>
      </c>
      <c r="U18" s="133">
        <v>17489.04</v>
      </c>
      <c r="V18" s="132">
        <v>96.86</v>
      </c>
      <c r="W18" s="53"/>
    </row>
    <row r="19" spans="1:23" ht="15" customHeight="1">
      <c r="A19" s="73">
        <v>13</v>
      </c>
      <c r="B19" s="144" t="s">
        <v>20</v>
      </c>
      <c r="C19" s="154">
        <f t="shared" si="0"/>
        <v>10493.42</v>
      </c>
      <c r="D19" s="154">
        <f t="shared" si="1"/>
        <v>10163.93</v>
      </c>
      <c r="E19" s="154">
        <v>10493.42</v>
      </c>
      <c r="F19" s="162"/>
      <c r="G19" s="41"/>
      <c r="H19" s="38"/>
      <c r="I19" s="38"/>
      <c r="J19" s="38"/>
      <c r="K19" s="38"/>
      <c r="L19" s="168"/>
      <c r="M19" s="180">
        <f t="shared" si="2"/>
        <v>329.49</v>
      </c>
      <c r="N19" s="63"/>
      <c r="O19" s="64"/>
      <c r="P19" s="62"/>
      <c r="Q19" s="64"/>
      <c r="R19" s="63"/>
      <c r="S19" s="63"/>
      <c r="T19" s="137">
        <v>0.05</v>
      </c>
      <c r="U19" s="133">
        <v>17489.04</v>
      </c>
      <c r="V19" s="132">
        <v>96.86</v>
      </c>
      <c r="W19" s="53"/>
    </row>
    <row r="20" spans="1:23" ht="15" customHeight="1">
      <c r="A20" s="73">
        <v>14</v>
      </c>
      <c r="B20" s="147" t="s">
        <v>21</v>
      </c>
      <c r="C20" s="154">
        <f t="shared" si="0"/>
        <v>60861.86</v>
      </c>
      <c r="D20" s="154">
        <f t="shared" si="1"/>
        <v>58950.8</v>
      </c>
      <c r="E20" s="154">
        <v>60861.86</v>
      </c>
      <c r="F20" s="162"/>
      <c r="G20" s="41"/>
      <c r="H20" s="38"/>
      <c r="I20" s="38"/>
      <c r="J20" s="38"/>
      <c r="K20" s="38"/>
      <c r="L20" s="168"/>
      <c r="M20" s="180">
        <f t="shared" si="2"/>
        <v>1911.06</v>
      </c>
      <c r="N20" s="60"/>
      <c r="O20" s="61"/>
      <c r="P20" s="62"/>
      <c r="Q20" s="62"/>
      <c r="R20" s="53"/>
      <c r="S20" s="53"/>
      <c r="T20" s="137">
        <v>0.29</v>
      </c>
      <c r="U20" s="133">
        <v>17489.04</v>
      </c>
      <c r="V20" s="132">
        <v>96.86</v>
      </c>
      <c r="W20" s="53"/>
    </row>
    <row r="21" spans="1:23" ht="56.25" customHeight="1">
      <c r="A21" s="77">
        <v>15</v>
      </c>
      <c r="B21" s="148" t="s">
        <v>28</v>
      </c>
      <c r="C21" s="158">
        <f t="shared" si="0"/>
        <v>608618.59</v>
      </c>
      <c r="D21" s="158">
        <f t="shared" si="1"/>
        <v>589507.97</v>
      </c>
      <c r="E21" s="158">
        <v>608618.59</v>
      </c>
      <c r="F21" s="164"/>
      <c r="G21" s="45"/>
      <c r="H21" s="46"/>
      <c r="I21" s="46"/>
      <c r="J21" s="46"/>
      <c r="K21" s="46"/>
      <c r="L21" s="169"/>
      <c r="M21" s="176">
        <f t="shared" si="2"/>
        <v>19110.62</v>
      </c>
      <c r="N21" s="127"/>
      <c r="O21" s="127"/>
      <c r="P21" s="14"/>
      <c r="Q21" s="15"/>
      <c r="R21" s="53"/>
      <c r="S21" s="53"/>
      <c r="T21" s="138">
        <v>2.9</v>
      </c>
      <c r="U21" s="133">
        <v>17489.04</v>
      </c>
      <c r="V21" s="132">
        <v>96.86</v>
      </c>
      <c r="W21" s="53"/>
    </row>
    <row r="22" spans="1:64" s="3" customFormat="1" ht="27.75" customHeight="1" thickBot="1">
      <c r="A22" s="159">
        <v>16</v>
      </c>
      <c r="B22" s="149" t="s">
        <v>22</v>
      </c>
      <c r="C22" s="155">
        <f t="shared" si="0"/>
        <v>77651.34</v>
      </c>
      <c r="D22" s="155">
        <f t="shared" si="1"/>
        <v>75213.09</v>
      </c>
      <c r="E22" s="155">
        <v>77651.34</v>
      </c>
      <c r="F22" s="170"/>
      <c r="G22" s="156"/>
      <c r="H22" s="157"/>
      <c r="I22" s="157"/>
      <c r="J22" s="157"/>
      <c r="K22" s="157"/>
      <c r="L22" s="177"/>
      <c r="M22" s="171">
        <f t="shared" si="2"/>
        <v>2438.25</v>
      </c>
      <c r="N22" s="234"/>
      <c r="O22" s="234"/>
      <c r="P22" s="234"/>
      <c r="Q22" s="234"/>
      <c r="R22" s="53"/>
      <c r="S22" s="53"/>
      <c r="T22" s="139">
        <v>0.37</v>
      </c>
      <c r="U22" s="133">
        <v>17489.04</v>
      </c>
      <c r="V22" s="132">
        <v>96.86</v>
      </c>
      <c r="W22" s="53"/>
      <c r="X22" s="9"/>
      <c r="Y22" s="9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3" customFormat="1" ht="15" customHeight="1" thickBot="1">
      <c r="A23" s="213" t="s">
        <v>13</v>
      </c>
      <c r="B23" s="214"/>
      <c r="C23" s="152">
        <f>SUM(C7:C22)</f>
        <v>3246665.38</v>
      </c>
      <c r="D23" s="94">
        <f>SUM(D7:D22)</f>
        <v>3144720.1</v>
      </c>
      <c r="E23" s="151">
        <f>SUM(E7:E22)</f>
        <v>3246665.38</v>
      </c>
      <c r="F23" s="48"/>
      <c r="G23" s="49"/>
      <c r="H23" s="24"/>
      <c r="I23" s="24"/>
      <c r="J23" s="24"/>
      <c r="K23" s="24"/>
      <c r="L23" s="178"/>
      <c r="M23" s="94">
        <f>SUM(M7:M22)</f>
        <v>101945.28</v>
      </c>
      <c r="N23" s="127">
        <f>T23*U23*12</f>
        <v>3246665.3856</v>
      </c>
      <c r="O23" s="127"/>
      <c r="P23" s="14"/>
      <c r="Q23" s="14"/>
      <c r="R23" s="53"/>
      <c r="S23" s="53"/>
      <c r="T23" s="132">
        <f>SUM(T7:T22)</f>
        <v>15.47</v>
      </c>
      <c r="U23" s="133">
        <v>17489.04</v>
      </c>
      <c r="V23" s="53"/>
      <c r="W23" s="53"/>
      <c r="X23" s="9"/>
      <c r="Y23" s="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3" customFormat="1" ht="15" customHeight="1" thickBot="1">
      <c r="A24" s="264" t="s">
        <v>72</v>
      </c>
      <c r="B24" s="265"/>
      <c r="C24" s="208">
        <f t="shared" si="0"/>
        <v>73453.97</v>
      </c>
      <c r="D24" s="209">
        <f t="shared" si="1"/>
        <v>71147.52</v>
      </c>
      <c r="E24" s="140">
        <v>73453.97</v>
      </c>
      <c r="F24" s="141"/>
      <c r="G24" s="142"/>
      <c r="H24" s="143"/>
      <c r="I24" s="143"/>
      <c r="J24" s="143"/>
      <c r="K24" s="143"/>
      <c r="L24" s="143"/>
      <c r="M24" s="209">
        <f t="shared" si="2"/>
        <v>2306.45</v>
      </c>
      <c r="N24" s="127"/>
      <c r="O24" s="127"/>
      <c r="P24" s="14"/>
      <c r="Q24" s="14"/>
      <c r="R24" s="53"/>
      <c r="S24" s="53"/>
      <c r="T24" s="14">
        <v>0.35</v>
      </c>
      <c r="U24" s="133">
        <v>17489.04</v>
      </c>
      <c r="V24" s="132">
        <v>96.86</v>
      </c>
      <c r="W24" s="53"/>
      <c r="X24" s="9"/>
      <c r="Y24" s="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3" customFormat="1" ht="14.25" customHeight="1">
      <c r="A25" s="269" t="s">
        <v>73</v>
      </c>
      <c r="B25" s="269"/>
      <c r="C25" s="269"/>
      <c r="D25" s="269"/>
      <c r="E25" s="269"/>
      <c r="F25" s="18"/>
      <c r="G25" s="18"/>
      <c r="H25" s="18"/>
      <c r="I25" s="18"/>
      <c r="J25" s="18"/>
      <c r="K25" s="18"/>
      <c r="L25" s="18"/>
      <c r="M25" s="18"/>
      <c r="N25" s="127"/>
      <c r="O25" s="127"/>
      <c r="P25" s="14"/>
      <c r="Q25" s="14"/>
      <c r="R25" s="14"/>
      <c r="S25" s="14"/>
      <c r="T25" s="14"/>
      <c r="U25" s="181">
        <v>104251.7</v>
      </c>
      <c r="V25" s="14"/>
      <c r="W25" s="53"/>
      <c r="X25" s="9"/>
      <c r="Y25" s="9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3" customFormat="1" ht="6" customHeight="1">
      <c r="A26" s="91"/>
      <c r="B26" s="91"/>
      <c r="C26" s="92"/>
      <c r="D26" s="92"/>
      <c r="E26" s="92"/>
      <c r="F26" s="27"/>
      <c r="G26" s="93"/>
      <c r="H26" s="20"/>
      <c r="I26" s="20"/>
      <c r="J26" s="20"/>
      <c r="K26" s="20"/>
      <c r="L26" s="20"/>
      <c r="M26" s="92"/>
      <c r="N26" s="127"/>
      <c r="O26" s="127"/>
      <c r="P26" s="14"/>
      <c r="Q26" s="14"/>
      <c r="R26" s="14"/>
      <c r="S26" s="14"/>
      <c r="T26" s="14"/>
      <c r="U26" s="133"/>
      <c r="V26" s="14"/>
      <c r="W26" s="53"/>
      <c r="X26" s="9"/>
      <c r="Y26" s="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3" customFormat="1" ht="12" customHeight="1" thickBot="1">
      <c r="A27" s="95" t="s">
        <v>36</v>
      </c>
      <c r="B27" s="96"/>
      <c r="C27" s="96"/>
      <c r="D27" s="96"/>
      <c r="E27" s="96"/>
      <c r="F27" s="96"/>
      <c r="G27" s="96"/>
      <c r="H27" s="20"/>
      <c r="I27" s="20"/>
      <c r="J27" s="20"/>
      <c r="K27" s="20"/>
      <c r="L27" s="20"/>
      <c r="M27" s="20"/>
      <c r="N27" s="127"/>
      <c r="O27" s="127"/>
      <c r="P27" s="14"/>
      <c r="Q27" s="14"/>
      <c r="R27" s="14"/>
      <c r="S27" s="14"/>
      <c r="T27" s="14"/>
      <c r="U27" s="133"/>
      <c r="V27" s="14"/>
      <c r="W27" s="53"/>
      <c r="X27" s="9"/>
      <c r="Y27" s="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23" ht="30" customHeight="1" thickBot="1">
      <c r="A28" s="124" t="s">
        <v>10</v>
      </c>
      <c r="B28" s="252" t="s">
        <v>37</v>
      </c>
      <c r="C28" s="253"/>
      <c r="D28" s="125" t="s">
        <v>38</v>
      </c>
      <c r="E28" s="219" t="s">
        <v>39</v>
      </c>
      <c r="F28" s="220"/>
      <c r="G28" s="220"/>
      <c r="H28" s="221"/>
      <c r="I28" s="80"/>
      <c r="J28" s="80"/>
      <c r="K28" s="80"/>
      <c r="L28" s="80"/>
      <c r="M28" s="126" t="s">
        <v>40</v>
      </c>
      <c r="N28" s="65"/>
      <c r="O28" s="67"/>
      <c r="P28" s="66"/>
      <c r="Q28" s="53"/>
      <c r="R28" s="53"/>
      <c r="S28" s="53"/>
      <c r="T28" s="53"/>
      <c r="U28" s="53">
        <f>U23*T23*11</f>
        <v>2976109.9368</v>
      </c>
      <c r="V28" s="53"/>
      <c r="W28" s="53"/>
    </row>
    <row r="29" spans="1:23" ht="15.75" customHeight="1">
      <c r="A29" s="175">
        <v>1</v>
      </c>
      <c r="B29" s="254" t="s">
        <v>47</v>
      </c>
      <c r="C29" s="255"/>
      <c r="D29" s="182">
        <v>19</v>
      </c>
      <c r="E29" s="183" t="s">
        <v>60</v>
      </c>
      <c r="F29" s="184"/>
      <c r="G29" s="184"/>
      <c r="H29" s="184"/>
      <c r="I29" s="37"/>
      <c r="J29" s="37"/>
      <c r="K29" s="37"/>
      <c r="L29" s="37"/>
      <c r="M29" s="185">
        <f>N29*1000</f>
        <v>21908</v>
      </c>
      <c r="N29" s="127">
        <v>21.908</v>
      </c>
      <c r="O29" s="67"/>
      <c r="P29" s="66"/>
      <c r="Q29" s="53"/>
      <c r="R29" s="53"/>
      <c r="S29" s="53"/>
      <c r="T29" s="53"/>
      <c r="U29" s="53"/>
      <c r="V29" s="53"/>
      <c r="W29" s="53"/>
    </row>
    <row r="30" spans="1:23" ht="13.5" customHeight="1">
      <c r="A30" s="130">
        <v>2</v>
      </c>
      <c r="B30" s="222" t="s">
        <v>48</v>
      </c>
      <c r="C30" s="223"/>
      <c r="D30" s="186">
        <v>3</v>
      </c>
      <c r="E30" s="187" t="s">
        <v>61</v>
      </c>
      <c r="F30" s="188"/>
      <c r="G30" s="188"/>
      <c r="H30" s="188"/>
      <c r="I30" s="38"/>
      <c r="J30" s="38"/>
      <c r="K30" s="38"/>
      <c r="L30" s="38"/>
      <c r="M30" s="189">
        <f aca="true" t="shared" si="3" ref="M30:M45">N30*1000</f>
        <v>3166</v>
      </c>
      <c r="N30" s="127">
        <v>3.166</v>
      </c>
      <c r="O30" s="67"/>
      <c r="P30" s="66"/>
      <c r="Q30" s="53"/>
      <c r="R30" s="53"/>
      <c r="S30" s="53"/>
      <c r="T30" s="53"/>
      <c r="U30" s="53"/>
      <c r="V30" s="53"/>
      <c r="W30" s="53"/>
    </row>
    <row r="31" spans="1:23" ht="15" customHeight="1">
      <c r="A31" s="130">
        <v>3</v>
      </c>
      <c r="B31" s="222" t="s">
        <v>49</v>
      </c>
      <c r="C31" s="223"/>
      <c r="D31" s="186">
        <v>23</v>
      </c>
      <c r="E31" s="187" t="s">
        <v>62</v>
      </c>
      <c r="F31" s="188"/>
      <c r="G31" s="188"/>
      <c r="H31" s="188"/>
      <c r="I31" s="38"/>
      <c r="J31" s="38"/>
      <c r="K31" s="38"/>
      <c r="L31" s="38"/>
      <c r="M31" s="189">
        <f t="shared" si="3"/>
        <v>25366</v>
      </c>
      <c r="N31" s="127">
        <v>25.366</v>
      </c>
      <c r="O31" s="67"/>
      <c r="P31" s="66"/>
      <c r="Q31" s="53"/>
      <c r="R31" s="53"/>
      <c r="S31" s="53"/>
      <c r="T31" s="53"/>
      <c r="U31" s="53"/>
      <c r="V31" s="53"/>
      <c r="W31" s="53"/>
    </row>
    <row r="32" spans="1:23" ht="15" customHeight="1">
      <c r="A32" s="130">
        <v>4</v>
      </c>
      <c r="B32" s="222" t="s">
        <v>50</v>
      </c>
      <c r="C32" s="223"/>
      <c r="D32" s="186">
        <v>1300</v>
      </c>
      <c r="E32" s="187" t="s">
        <v>63</v>
      </c>
      <c r="F32" s="188"/>
      <c r="G32" s="188"/>
      <c r="H32" s="188"/>
      <c r="I32" s="38"/>
      <c r="J32" s="38"/>
      <c r="K32" s="38"/>
      <c r="L32" s="38"/>
      <c r="M32" s="189">
        <f t="shared" si="3"/>
        <v>157690</v>
      </c>
      <c r="N32" s="127">
        <v>157.69</v>
      </c>
      <c r="O32" s="67"/>
      <c r="P32" s="66"/>
      <c r="Q32" s="53"/>
      <c r="R32" s="53"/>
      <c r="S32" s="53"/>
      <c r="T32" s="53"/>
      <c r="U32" s="53"/>
      <c r="V32" s="53"/>
      <c r="W32" s="53"/>
    </row>
    <row r="33" spans="1:23" ht="9.75" customHeight="1">
      <c r="A33" s="130">
        <v>5</v>
      </c>
      <c r="B33" s="222" t="s">
        <v>51</v>
      </c>
      <c r="C33" s="223"/>
      <c r="D33" s="186">
        <v>19</v>
      </c>
      <c r="E33" s="187" t="s">
        <v>60</v>
      </c>
      <c r="F33" s="188"/>
      <c r="G33" s="188"/>
      <c r="H33" s="188"/>
      <c r="I33" s="38"/>
      <c r="J33" s="38"/>
      <c r="K33" s="38"/>
      <c r="L33" s="38"/>
      <c r="M33" s="189">
        <f t="shared" si="3"/>
        <v>27174</v>
      </c>
      <c r="N33" s="127">
        <v>27.174</v>
      </c>
      <c r="O33" s="67"/>
      <c r="P33" s="66"/>
      <c r="Q33" s="53"/>
      <c r="R33" s="53"/>
      <c r="S33" s="53"/>
      <c r="T33" s="53"/>
      <c r="U33" s="53"/>
      <c r="V33" s="53"/>
      <c r="W33" s="53"/>
    </row>
    <row r="34" spans="1:23" ht="12.75" customHeight="1">
      <c r="A34" s="130">
        <v>6</v>
      </c>
      <c r="B34" s="222" t="s">
        <v>52</v>
      </c>
      <c r="C34" s="223"/>
      <c r="D34" s="186">
        <v>3.5</v>
      </c>
      <c r="E34" s="187" t="s">
        <v>61</v>
      </c>
      <c r="F34" s="188"/>
      <c r="G34" s="188"/>
      <c r="H34" s="188"/>
      <c r="I34" s="38"/>
      <c r="J34" s="38"/>
      <c r="K34" s="38"/>
      <c r="L34" s="38"/>
      <c r="M34" s="189">
        <f t="shared" si="3"/>
        <v>5694</v>
      </c>
      <c r="N34" s="127">
        <v>5.694</v>
      </c>
      <c r="O34" s="67"/>
      <c r="P34" s="66"/>
      <c r="Q34" s="53"/>
      <c r="R34" s="53"/>
      <c r="S34" s="53"/>
      <c r="T34" s="53"/>
      <c r="U34" s="53"/>
      <c r="V34" s="53"/>
      <c r="W34" s="53"/>
    </row>
    <row r="35" spans="1:23" ht="13.5" customHeight="1">
      <c r="A35" s="130">
        <v>7</v>
      </c>
      <c r="B35" s="222" t="s">
        <v>53</v>
      </c>
      <c r="C35" s="223"/>
      <c r="D35" s="186">
        <v>11</v>
      </c>
      <c r="E35" s="187" t="s">
        <v>61</v>
      </c>
      <c r="F35" s="188"/>
      <c r="G35" s="188"/>
      <c r="H35" s="188"/>
      <c r="I35" s="38"/>
      <c r="J35" s="38"/>
      <c r="K35" s="38"/>
      <c r="L35" s="38"/>
      <c r="M35" s="189">
        <f t="shared" si="3"/>
        <v>7399</v>
      </c>
      <c r="N35" s="127">
        <v>7.399</v>
      </c>
      <c r="O35" s="67"/>
      <c r="P35" s="66"/>
      <c r="Q35" s="53"/>
      <c r="R35" s="53"/>
      <c r="S35" s="53"/>
      <c r="T35" s="53"/>
      <c r="U35" s="53"/>
      <c r="V35" s="53"/>
      <c r="W35" s="53"/>
    </row>
    <row r="36" spans="1:23" ht="12" customHeight="1">
      <c r="A36" s="130">
        <v>8</v>
      </c>
      <c r="B36" s="222" t="s">
        <v>54</v>
      </c>
      <c r="C36" s="223"/>
      <c r="D36" s="186">
        <v>527.3</v>
      </c>
      <c r="E36" s="187" t="s">
        <v>61</v>
      </c>
      <c r="F36" s="188"/>
      <c r="G36" s="188"/>
      <c r="H36" s="188"/>
      <c r="I36" s="38"/>
      <c r="J36" s="38"/>
      <c r="K36" s="38"/>
      <c r="L36" s="38"/>
      <c r="M36" s="189">
        <f t="shared" si="3"/>
        <v>232773</v>
      </c>
      <c r="N36" s="127">
        <v>232.773</v>
      </c>
      <c r="O36" s="67"/>
      <c r="P36" s="66"/>
      <c r="Q36" s="53"/>
      <c r="R36" s="53"/>
      <c r="S36" s="53"/>
      <c r="T36" s="53"/>
      <c r="U36" s="53"/>
      <c r="V36" s="53"/>
      <c r="W36" s="53"/>
    </row>
    <row r="37" spans="1:23" ht="13.5" customHeight="1">
      <c r="A37" s="131">
        <v>9</v>
      </c>
      <c r="B37" s="222" t="s">
        <v>55</v>
      </c>
      <c r="C37" s="223"/>
      <c r="D37" s="186">
        <v>224</v>
      </c>
      <c r="E37" s="187" t="s">
        <v>63</v>
      </c>
      <c r="F37" s="188"/>
      <c r="G37" s="188"/>
      <c r="H37" s="188"/>
      <c r="I37" s="38"/>
      <c r="J37" s="38"/>
      <c r="K37" s="38"/>
      <c r="L37" s="38"/>
      <c r="M37" s="189">
        <f t="shared" si="3"/>
        <v>72423</v>
      </c>
      <c r="N37" s="127">
        <v>72.423</v>
      </c>
      <c r="O37" s="67"/>
      <c r="P37" s="66"/>
      <c r="Q37" s="53"/>
      <c r="R37" s="53"/>
      <c r="S37" s="53"/>
      <c r="T37" s="53"/>
      <c r="U37" s="53"/>
      <c r="V37" s="53"/>
      <c r="W37" s="53"/>
    </row>
    <row r="38" spans="1:23" ht="12.75" customHeight="1">
      <c r="A38" s="130">
        <v>10</v>
      </c>
      <c r="B38" s="224" t="s">
        <v>56</v>
      </c>
      <c r="C38" s="225"/>
      <c r="D38" s="186">
        <v>12</v>
      </c>
      <c r="E38" s="187" t="s">
        <v>64</v>
      </c>
      <c r="F38" s="188"/>
      <c r="G38" s="188"/>
      <c r="H38" s="188"/>
      <c r="I38" s="38"/>
      <c r="J38" s="38"/>
      <c r="K38" s="38"/>
      <c r="L38" s="38"/>
      <c r="M38" s="189">
        <f t="shared" si="3"/>
        <v>28876</v>
      </c>
      <c r="N38" s="127">
        <v>28.876</v>
      </c>
      <c r="O38" s="67"/>
      <c r="P38" s="66"/>
      <c r="Q38" s="53"/>
      <c r="R38" s="53"/>
      <c r="S38" s="53"/>
      <c r="T38" s="53"/>
      <c r="U38" s="53"/>
      <c r="V38" s="53"/>
      <c r="W38" s="53"/>
    </row>
    <row r="39" spans="1:23" ht="15.75" customHeight="1">
      <c r="A39" s="131">
        <v>11</v>
      </c>
      <c r="B39" s="227" t="s">
        <v>57</v>
      </c>
      <c r="C39" s="228"/>
      <c r="D39" s="134">
        <v>8</v>
      </c>
      <c r="E39" s="135" t="s">
        <v>64</v>
      </c>
      <c r="F39" s="47"/>
      <c r="G39" s="46"/>
      <c r="H39" s="46"/>
      <c r="I39" s="46"/>
      <c r="J39" s="46"/>
      <c r="K39" s="46"/>
      <c r="L39" s="46"/>
      <c r="M39" s="189">
        <f t="shared" si="3"/>
        <v>39066</v>
      </c>
      <c r="N39" s="25">
        <v>39.066</v>
      </c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2.75" customHeight="1">
      <c r="A40" s="211">
        <v>12</v>
      </c>
      <c r="B40" s="227" t="s">
        <v>58</v>
      </c>
      <c r="C40" s="228"/>
      <c r="D40" s="134">
        <v>1</v>
      </c>
      <c r="E40" s="135" t="s">
        <v>65</v>
      </c>
      <c r="F40" s="47"/>
      <c r="G40" s="46"/>
      <c r="H40" s="46"/>
      <c r="I40" s="46"/>
      <c r="J40" s="46"/>
      <c r="K40" s="46"/>
      <c r="L40" s="46"/>
      <c r="M40" s="189">
        <f t="shared" si="3"/>
        <v>4973</v>
      </c>
      <c r="N40" s="25">
        <v>4.973</v>
      </c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2" customHeight="1">
      <c r="A41" s="131">
        <v>13</v>
      </c>
      <c r="B41" s="222" t="s">
        <v>59</v>
      </c>
      <c r="C41" s="223"/>
      <c r="D41" s="40">
        <v>20.11</v>
      </c>
      <c r="E41" s="70" t="s">
        <v>63</v>
      </c>
      <c r="F41" s="39"/>
      <c r="G41" s="38"/>
      <c r="H41" s="38"/>
      <c r="I41" s="38"/>
      <c r="J41" s="38"/>
      <c r="K41" s="38"/>
      <c r="L41" s="38"/>
      <c r="M41" s="189">
        <f t="shared" si="3"/>
        <v>10431</v>
      </c>
      <c r="N41" s="25">
        <v>10.431</v>
      </c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7.25" customHeight="1">
      <c r="A42" s="131">
        <v>14</v>
      </c>
      <c r="B42" s="224" t="s">
        <v>66</v>
      </c>
      <c r="C42" s="225"/>
      <c r="D42" s="40">
        <v>38</v>
      </c>
      <c r="E42" s="70" t="s">
        <v>64</v>
      </c>
      <c r="F42" s="39"/>
      <c r="G42" s="38"/>
      <c r="H42" s="38"/>
      <c r="I42" s="38"/>
      <c r="J42" s="38"/>
      <c r="K42" s="38"/>
      <c r="L42" s="38"/>
      <c r="M42" s="189">
        <f t="shared" si="3"/>
        <v>18486</v>
      </c>
      <c r="N42" s="25">
        <v>18.486</v>
      </c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2" customHeight="1">
      <c r="A43" s="131">
        <v>15</v>
      </c>
      <c r="B43" s="243" t="s">
        <v>68</v>
      </c>
      <c r="C43" s="244"/>
      <c r="D43" s="97">
        <v>4.9</v>
      </c>
      <c r="E43" s="98" t="s">
        <v>63</v>
      </c>
      <c r="F43" s="99"/>
      <c r="G43" s="100"/>
      <c r="H43" s="100"/>
      <c r="I43" s="100"/>
      <c r="J43" s="100"/>
      <c r="K43" s="100"/>
      <c r="L43" s="100"/>
      <c r="M43" s="189">
        <f t="shared" si="3"/>
        <v>28305</v>
      </c>
      <c r="N43" s="25">
        <v>28.305</v>
      </c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2" customHeight="1">
      <c r="A44" s="131">
        <v>16</v>
      </c>
      <c r="B44" s="224" t="s">
        <v>69</v>
      </c>
      <c r="C44" s="225"/>
      <c r="D44" s="40">
        <v>160</v>
      </c>
      <c r="E44" s="70" t="s">
        <v>63</v>
      </c>
      <c r="F44" s="39"/>
      <c r="G44" s="38"/>
      <c r="H44" s="38"/>
      <c r="I44" s="38"/>
      <c r="J44" s="38"/>
      <c r="K44" s="38"/>
      <c r="L44" s="38"/>
      <c r="M44" s="189">
        <f t="shared" si="3"/>
        <v>17120</v>
      </c>
      <c r="N44" s="25">
        <v>17.12</v>
      </c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6.5" customHeight="1" thickBot="1">
      <c r="A45" s="190">
        <v>17</v>
      </c>
      <c r="B45" s="245" t="s">
        <v>67</v>
      </c>
      <c r="C45" s="246"/>
      <c r="D45" s="173">
        <v>2.2</v>
      </c>
      <c r="E45" s="174" t="s">
        <v>63</v>
      </c>
      <c r="F45" s="89"/>
      <c r="G45" s="74"/>
      <c r="H45" s="74"/>
      <c r="I45" s="74"/>
      <c r="J45" s="74"/>
      <c r="K45" s="74"/>
      <c r="L45" s="74"/>
      <c r="M45" s="191">
        <f t="shared" si="3"/>
        <v>26309</v>
      </c>
      <c r="N45" s="25">
        <v>26.309</v>
      </c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3.5" thickBot="1">
      <c r="A46" s="101"/>
      <c r="B46" s="250" t="s">
        <v>45</v>
      </c>
      <c r="C46" s="251"/>
      <c r="D46" s="102"/>
      <c r="E46" s="103"/>
      <c r="F46" s="104"/>
      <c r="G46" s="104"/>
      <c r="H46" s="104"/>
      <c r="I46" s="104"/>
      <c r="J46" s="104"/>
      <c r="K46" s="104"/>
      <c r="L46" s="104"/>
      <c r="M46" s="207">
        <f>SUM(M29:M45)</f>
        <v>727159</v>
      </c>
      <c r="N46" s="25"/>
      <c r="O46" s="14"/>
      <c r="P46" s="14"/>
      <c r="Q46" s="14"/>
      <c r="R46" s="14"/>
      <c r="S46" s="14"/>
      <c r="T46" s="132"/>
      <c r="U46" s="14"/>
      <c r="V46" s="53"/>
      <c r="W46" s="53"/>
    </row>
    <row r="47" spans="1:23" ht="12.75" customHeight="1" thickBot="1">
      <c r="A47" s="202" t="s">
        <v>70</v>
      </c>
      <c r="B47" s="203"/>
      <c r="C47" s="204"/>
      <c r="D47" s="204"/>
      <c r="E47" s="128"/>
      <c r="F47" s="129"/>
      <c r="G47" s="129"/>
      <c r="H47" s="129"/>
      <c r="I47" s="129"/>
      <c r="J47" s="129"/>
      <c r="K47" s="129"/>
      <c r="L47" s="206"/>
      <c r="M47" s="172"/>
      <c r="N47" s="25">
        <v>609.171</v>
      </c>
      <c r="O47" s="14"/>
      <c r="P47" s="14"/>
      <c r="Q47" s="14"/>
      <c r="R47" s="14"/>
      <c r="S47" s="14"/>
      <c r="T47" s="132"/>
      <c r="U47" s="14"/>
      <c r="V47" s="53"/>
      <c r="W47" s="53"/>
    </row>
    <row r="48" spans="1:23" ht="12.75" customHeight="1" thickBot="1">
      <c r="A48" s="247" t="s">
        <v>75</v>
      </c>
      <c r="B48" s="248"/>
      <c r="C48" s="248"/>
      <c r="D48" s="249"/>
      <c r="E48" s="205"/>
      <c r="F48" s="104"/>
      <c r="G48" s="104"/>
      <c r="H48" s="104"/>
      <c r="I48" s="104"/>
      <c r="J48" s="104"/>
      <c r="K48" s="104"/>
      <c r="L48" s="104"/>
      <c r="M48" s="172">
        <v>609171</v>
      </c>
      <c r="N48" s="25"/>
      <c r="O48" s="14"/>
      <c r="P48" s="14"/>
      <c r="Q48" s="14"/>
      <c r="R48" s="14"/>
      <c r="S48" s="14"/>
      <c r="T48" s="132"/>
      <c r="U48" s="14"/>
      <c r="V48" s="53"/>
      <c r="W48" s="53"/>
    </row>
    <row r="49" spans="1:23" ht="12.75" customHeight="1" thickBot="1">
      <c r="A49" s="262" t="s">
        <v>76</v>
      </c>
      <c r="B49" s="263"/>
      <c r="C49" s="263"/>
      <c r="D49" s="263"/>
      <c r="E49" s="263"/>
      <c r="F49" s="104"/>
      <c r="G49" s="104"/>
      <c r="H49" s="104"/>
      <c r="I49" s="104"/>
      <c r="J49" s="104"/>
      <c r="K49" s="104"/>
      <c r="L49" s="104"/>
      <c r="M49" s="172">
        <v>39360</v>
      </c>
      <c r="N49" s="25"/>
      <c r="O49" s="14"/>
      <c r="P49" s="14"/>
      <c r="Q49" s="14"/>
      <c r="R49" s="14"/>
      <c r="S49" s="14"/>
      <c r="T49" s="132"/>
      <c r="U49" s="14"/>
      <c r="V49" s="53"/>
      <c r="W49" s="53"/>
    </row>
    <row r="50" spans="1:23" ht="12.75" customHeight="1" thickBot="1">
      <c r="A50" s="257" t="s">
        <v>77</v>
      </c>
      <c r="B50" s="258"/>
      <c r="C50" s="258"/>
      <c r="D50" s="259"/>
      <c r="E50" s="205"/>
      <c r="F50" s="104"/>
      <c r="G50" s="104"/>
      <c r="H50" s="104"/>
      <c r="I50" s="104"/>
      <c r="J50" s="104"/>
      <c r="K50" s="104"/>
      <c r="L50" s="104"/>
      <c r="M50" s="172">
        <f>SUM(M48:M49)</f>
        <v>648531</v>
      </c>
      <c r="N50" s="25"/>
      <c r="O50" s="14"/>
      <c r="P50" s="14"/>
      <c r="Q50" s="14"/>
      <c r="R50" s="14"/>
      <c r="S50" s="14"/>
      <c r="T50" s="132"/>
      <c r="U50" s="14"/>
      <c r="V50" s="53"/>
      <c r="W50" s="53"/>
    </row>
    <row r="51" spans="1:23" ht="12.75" customHeight="1" thickBot="1">
      <c r="A51" s="260" t="s">
        <v>78</v>
      </c>
      <c r="B51" s="261"/>
      <c r="C51" s="261"/>
      <c r="D51" s="261"/>
      <c r="E51" s="205"/>
      <c r="F51" s="104"/>
      <c r="G51" s="104"/>
      <c r="H51" s="104"/>
      <c r="I51" s="104"/>
      <c r="J51" s="104"/>
      <c r="K51" s="104"/>
      <c r="L51" s="104"/>
      <c r="M51" s="210">
        <f>M50-M46</f>
        <v>-78628</v>
      </c>
      <c r="N51" s="25"/>
      <c r="O51" s="14"/>
      <c r="P51" s="14"/>
      <c r="Q51" s="14"/>
      <c r="R51" s="14"/>
      <c r="S51" s="14"/>
      <c r="T51" s="132"/>
      <c r="U51" s="14"/>
      <c r="V51" s="53"/>
      <c r="W51" s="53"/>
    </row>
    <row r="52" spans="1:23" ht="14.25">
      <c r="A52" s="105" t="s">
        <v>43</v>
      </c>
      <c r="B52" s="106"/>
      <c r="C52" s="106"/>
      <c r="D52" s="106"/>
      <c r="E52" s="107"/>
      <c r="F52" s="108"/>
      <c r="G52" s="107"/>
      <c r="H52" s="107"/>
      <c r="I52" s="107"/>
      <c r="J52" s="107"/>
      <c r="K52" s="107"/>
      <c r="L52" s="107"/>
      <c r="M52" s="109"/>
      <c r="N52" s="25"/>
      <c r="O52" s="14"/>
      <c r="P52" s="14"/>
      <c r="Q52" s="14"/>
      <c r="R52" s="14"/>
      <c r="S52" s="14"/>
      <c r="T52" s="132"/>
      <c r="U52" s="14"/>
      <c r="V52" s="53"/>
      <c r="W52" s="53"/>
    </row>
    <row r="53" spans="1:23" ht="16.5" thickBot="1">
      <c r="A53" s="110" t="s">
        <v>71</v>
      </c>
      <c r="B53" s="111"/>
      <c r="C53" s="111"/>
      <c r="D53" s="111"/>
      <c r="E53" s="112"/>
      <c r="F53" s="113"/>
      <c r="G53" s="114"/>
      <c r="H53" s="114"/>
      <c r="I53" s="114"/>
      <c r="J53" s="114"/>
      <c r="K53" s="114"/>
      <c r="L53" s="114"/>
      <c r="M53" s="115"/>
      <c r="N53" s="25"/>
      <c r="O53" s="14"/>
      <c r="P53" s="14"/>
      <c r="Q53" s="14"/>
      <c r="R53" s="14"/>
      <c r="S53" s="14"/>
      <c r="T53" s="132"/>
      <c r="U53" s="14"/>
      <c r="V53" s="53"/>
      <c r="W53" s="53"/>
    </row>
    <row r="54" spans="1:23" ht="6" customHeight="1" thickBot="1">
      <c r="A54" s="106"/>
      <c r="B54" s="106"/>
      <c r="C54" s="106"/>
      <c r="D54" s="106"/>
      <c r="E54" s="108"/>
      <c r="F54" s="116"/>
      <c r="G54" s="117"/>
      <c r="H54" s="117"/>
      <c r="I54" s="117"/>
      <c r="J54" s="117"/>
      <c r="K54" s="117"/>
      <c r="L54" s="117"/>
      <c r="M54" s="117"/>
      <c r="N54" s="69"/>
      <c r="O54" s="53"/>
      <c r="P54" s="53"/>
      <c r="Q54" s="53"/>
      <c r="R54" s="53"/>
      <c r="S54" s="53"/>
      <c r="T54" s="66"/>
      <c r="U54" s="53"/>
      <c r="V54" s="53"/>
      <c r="W54" s="53"/>
    </row>
    <row r="55" spans="1:23" ht="12" customHeight="1" hidden="1" thickBot="1">
      <c r="A55" s="31"/>
      <c r="B55" s="32"/>
      <c r="C55" s="32"/>
      <c r="D55" s="18"/>
      <c r="E55" s="27"/>
      <c r="F55" s="26"/>
      <c r="G55" s="20"/>
      <c r="H55" s="20"/>
      <c r="I55" s="20"/>
      <c r="J55" s="20"/>
      <c r="K55" s="20"/>
      <c r="L55" s="20"/>
      <c r="M55" s="20"/>
      <c r="N55" s="68" t="e">
        <f>#REF!-#REF!</f>
        <v>#REF!</v>
      </c>
      <c r="O55" s="53"/>
      <c r="P55" s="53"/>
      <c r="Q55" s="53"/>
      <c r="R55" s="53"/>
      <c r="S55" s="53"/>
      <c r="T55" s="66" t="e">
        <f>#REF!-#REF!</f>
        <v>#REF!</v>
      </c>
      <c r="U55" s="53"/>
      <c r="V55" s="53"/>
      <c r="W55" s="53"/>
    </row>
    <row r="56" spans="1:22" ht="15.75" customHeight="1">
      <c r="A56" s="79"/>
      <c r="B56" s="218" t="s">
        <v>34</v>
      </c>
      <c r="C56" s="218"/>
      <c r="D56" s="218"/>
      <c r="E56" s="218"/>
      <c r="F56" s="218"/>
      <c r="G56" s="80"/>
      <c r="H56" s="80"/>
      <c r="I56" s="80"/>
      <c r="J56" s="80"/>
      <c r="K56" s="80"/>
      <c r="L56" s="80"/>
      <c r="M56" s="81"/>
      <c r="N56" s="25"/>
      <c r="O56" s="14"/>
      <c r="P56" s="14"/>
      <c r="Q56" s="14"/>
      <c r="R56" s="14"/>
      <c r="S56" s="14"/>
      <c r="T56" s="14"/>
      <c r="U56" s="14"/>
      <c r="V56" s="14"/>
    </row>
    <row r="57" spans="1:22" ht="4.5" customHeight="1" thickBot="1">
      <c r="A57" s="75"/>
      <c r="B57" s="82"/>
      <c r="C57" s="82"/>
      <c r="D57" s="83"/>
      <c r="E57" s="27"/>
      <c r="F57" s="26"/>
      <c r="G57" s="20"/>
      <c r="H57" s="20"/>
      <c r="I57" s="20"/>
      <c r="J57" s="20"/>
      <c r="K57" s="20"/>
      <c r="L57" s="20"/>
      <c r="M57" s="84"/>
      <c r="N57" s="25"/>
      <c r="O57" s="14"/>
      <c r="P57" s="14"/>
      <c r="Q57" s="14"/>
      <c r="R57" s="14"/>
      <c r="S57" s="14"/>
      <c r="T57" s="14"/>
      <c r="U57" s="14"/>
      <c r="V57" s="14"/>
    </row>
    <row r="58" spans="1:22" ht="27.75" customHeight="1" thickBot="1">
      <c r="A58" s="28" t="s">
        <v>10</v>
      </c>
      <c r="B58" s="215" t="s">
        <v>29</v>
      </c>
      <c r="C58" s="216"/>
      <c r="D58" s="217"/>
      <c r="E58" s="34" t="s">
        <v>30</v>
      </c>
      <c r="F58" s="35"/>
      <c r="G58" s="35"/>
      <c r="H58" s="35"/>
      <c r="I58" s="35"/>
      <c r="J58" s="35"/>
      <c r="K58" s="35"/>
      <c r="L58" s="35"/>
      <c r="M58" s="85" t="s">
        <v>42</v>
      </c>
      <c r="N58" s="25"/>
      <c r="O58" s="14"/>
      <c r="P58" s="14"/>
      <c r="Q58" s="14"/>
      <c r="R58" s="14"/>
      <c r="S58" s="14"/>
      <c r="T58" s="14"/>
      <c r="U58" s="14"/>
      <c r="V58" s="14"/>
    </row>
    <row r="59" spans="1:14" ht="12.75">
      <c r="A59" s="71">
        <v>1</v>
      </c>
      <c r="B59" s="237" t="s">
        <v>31</v>
      </c>
      <c r="C59" s="238"/>
      <c r="D59" s="239"/>
      <c r="E59" s="192" t="s">
        <v>41</v>
      </c>
      <c r="F59" s="36"/>
      <c r="G59" s="37"/>
      <c r="H59" s="37"/>
      <c r="I59" s="37"/>
      <c r="J59" s="37"/>
      <c r="K59" s="37"/>
      <c r="L59" s="37"/>
      <c r="M59" s="86">
        <v>204</v>
      </c>
      <c r="N59" s="72"/>
    </row>
    <row r="60" spans="1:14" ht="12.75">
      <c r="A60" s="73">
        <v>2</v>
      </c>
      <c r="B60" s="240" t="s">
        <v>32</v>
      </c>
      <c r="C60" s="241"/>
      <c r="D60" s="242"/>
      <c r="E60" s="193" t="s">
        <v>41</v>
      </c>
      <c r="F60" s="39"/>
      <c r="G60" s="38"/>
      <c r="H60" s="38"/>
      <c r="I60" s="38"/>
      <c r="J60" s="38"/>
      <c r="K60" s="38"/>
      <c r="L60" s="38"/>
      <c r="M60" s="87">
        <v>42</v>
      </c>
      <c r="N60" s="72"/>
    </row>
    <row r="61" spans="1:14" ht="12.75">
      <c r="A61" s="73">
        <v>3</v>
      </c>
      <c r="B61" s="229" t="s">
        <v>33</v>
      </c>
      <c r="C61" s="229"/>
      <c r="D61" s="229"/>
      <c r="E61" s="134" t="s">
        <v>41</v>
      </c>
      <c r="F61" s="39"/>
      <c r="G61" s="38"/>
      <c r="H61" s="38"/>
      <c r="I61" s="38"/>
      <c r="J61" s="38"/>
      <c r="K61" s="38"/>
      <c r="L61" s="38"/>
      <c r="M61" s="88">
        <v>3</v>
      </c>
      <c r="N61" s="72"/>
    </row>
    <row r="62" spans="1:14" ht="13.5" thickBot="1">
      <c r="A62" s="73">
        <v>4</v>
      </c>
      <c r="B62" s="230" t="s">
        <v>35</v>
      </c>
      <c r="C62" s="231"/>
      <c r="D62" s="232"/>
      <c r="E62" s="194" t="s">
        <v>41</v>
      </c>
      <c r="F62" s="89"/>
      <c r="G62" s="74"/>
      <c r="H62" s="74"/>
      <c r="I62" s="74"/>
      <c r="J62" s="74"/>
      <c r="K62" s="74"/>
      <c r="L62" s="74"/>
      <c r="M62" s="90">
        <v>27</v>
      </c>
      <c r="N62" s="72"/>
    </row>
    <row r="63" spans="1:14" ht="22.5" customHeight="1">
      <c r="A63" s="31"/>
      <c r="B63" s="118" t="s">
        <v>44</v>
      </c>
      <c r="C63" s="118"/>
      <c r="D63" s="118"/>
      <c r="E63" s="118"/>
      <c r="F63" s="119"/>
      <c r="G63" s="120"/>
      <c r="H63" s="120"/>
      <c r="I63" s="20"/>
      <c r="J63" s="20"/>
      <c r="K63" s="20"/>
      <c r="L63" s="20"/>
      <c r="M63" s="20"/>
      <c r="N63" s="20"/>
    </row>
    <row r="64" spans="1:13" ht="10.5" customHeight="1">
      <c r="A64" s="31"/>
      <c r="B64" s="195"/>
      <c r="C64" s="195"/>
      <c r="D64" s="196"/>
      <c r="E64" s="197"/>
      <c r="F64" s="119"/>
      <c r="G64" s="120"/>
      <c r="H64" s="120"/>
      <c r="I64" s="20"/>
      <c r="J64" s="20"/>
      <c r="K64" s="20"/>
      <c r="L64" s="20"/>
      <c r="M64" s="20"/>
    </row>
    <row r="65" spans="1:13" ht="12.75" customHeight="1">
      <c r="A65" s="31"/>
      <c r="B65" s="256" t="s">
        <v>8</v>
      </c>
      <c r="C65" s="256"/>
      <c r="D65" s="256"/>
      <c r="E65" s="256"/>
      <c r="F65" s="119"/>
      <c r="G65" s="120"/>
      <c r="H65" s="120"/>
      <c r="I65" s="20"/>
      <c r="J65" s="20"/>
      <c r="K65" s="20"/>
      <c r="L65" s="20"/>
      <c r="M65" s="20"/>
    </row>
    <row r="66" spans="1:13" ht="15">
      <c r="A66" s="31"/>
      <c r="B66" s="121"/>
      <c r="C66" s="121"/>
      <c r="D66" s="122"/>
      <c r="E66" s="123"/>
      <c r="F66" s="119"/>
      <c r="G66" s="120"/>
      <c r="H66" s="120"/>
      <c r="I66" s="20"/>
      <c r="J66" s="20"/>
      <c r="K66" s="20"/>
      <c r="L66" s="20"/>
      <c r="M66" s="20"/>
    </row>
    <row r="67" spans="1:13" ht="12.75" customHeight="1">
      <c r="A67" s="31"/>
      <c r="B67" s="226" t="s">
        <v>14</v>
      </c>
      <c r="C67" s="226"/>
      <c r="D67" s="226"/>
      <c r="E67" s="226"/>
      <c r="F67" s="226"/>
      <c r="G67" s="226"/>
      <c r="H67" s="226"/>
      <c r="I67" s="20"/>
      <c r="J67" s="20"/>
      <c r="K67" s="20"/>
      <c r="L67" s="20"/>
      <c r="M67" s="20"/>
    </row>
    <row r="68" spans="1:13" ht="15">
      <c r="A68" s="31"/>
      <c r="B68" s="121"/>
      <c r="C68" s="121"/>
      <c r="D68" s="122"/>
      <c r="E68" s="197"/>
      <c r="F68" s="119"/>
      <c r="G68" s="120"/>
      <c r="H68" s="120"/>
      <c r="I68" s="20"/>
      <c r="J68" s="20"/>
      <c r="K68" s="20"/>
      <c r="L68" s="20"/>
      <c r="M68" s="20"/>
    </row>
    <row r="69" spans="1:13" ht="15">
      <c r="A69" s="31"/>
      <c r="B69" s="226" t="s">
        <v>9</v>
      </c>
      <c r="C69" s="226"/>
      <c r="D69" s="226"/>
      <c r="E69" s="226"/>
      <c r="F69" s="226"/>
      <c r="G69" s="120"/>
      <c r="H69" s="120"/>
      <c r="I69" s="20"/>
      <c r="J69" s="20"/>
      <c r="K69" s="20"/>
      <c r="L69" s="20"/>
      <c r="M69" s="20"/>
    </row>
    <row r="70" spans="1:13" ht="15" hidden="1">
      <c r="A70" s="31"/>
      <c r="B70" s="121"/>
      <c r="C70" s="121"/>
      <c r="D70" s="122"/>
      <c r="E70" s="197"/>
      <c r="F70" s="119"/>
      <c r="G70" s="120"/>
      <c r="H70" s="120"/>
      <c r="I70" s="20"/>
      <c r="J70" s="20"/>
      <c r="K70" s="20"/>
      <c r="L70" s="20"/>
      <c r="M70" s="20"/>
    </row>
    <row r="71" spans="1:13" ht="12.75" hidden="1">
      <c r="A71" s="31"/>
      <c r="B71" s="32"/>
      <c r="C71" s="32"/>
      <c r="D71" s="18"/>
      <c r="E71" s="27"/>
      <c r="F71" s="26"/>
      <c r="G71" s="20"/>
      <c r="H71" s="20"/>
      <c r="I71" s="20"/>
      <c r="J71" s="20"/>
      <c r="K71" s="20"/>
      <c r="L71" s="20"/>
      <c r="M71" s="20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44">
    <mergeCell ref="A24:B24"/>
    <mergeCell ref="A6:M6"/>
    <mergeCell ref="B32:C32"/>
    <mergeCell ref="B33:C33"/>
    <mergeCell ref="B34:C34"/>
    <mergeCell ref="B37:C37"/>
    <mergeCell ref="A25:E25"/>
    <mergeCell ref="B28:C28"/>
    <mergeCell ref="B29:C29"/>
    <mergeCell ref="B30:C30"/>
    <mergeCell ref="B31:C31"/>
    <mergeCell ref="B65:E65"/>
    <mergeCell ref="A50:D50"/>
    <mergeCell ref="A51:D51"/>
    <mergeCell ref="A49:E49"/>
    <mergeCell ref="B67:H67"/>
    <mergeCell ref="B40:C40"/>
    <mergeCell ref="B59:D59"/>
    <mergeCell ref="B60:D60"/>
    <mergeCell ref="B43:C43"/>
    <mergeCell ref="B44:C44"/>
    <mergeCell ref="B45:C45"/>
    <mergeCell ref="A48:D48"/>
    <mergeCell ref="B46:C46"/>
    <mergeCell ref="B69:F69"/>
    <mergeCell ref="B39:C39"/>
    <mergeCell ref="B61:D61"/>
    <mergeCell ref="B62:D62"/>
    <mergeCell ref="O1:P1"/>
    <mergeCell ref="N1:N2"/>
    <mergeCell ref="N22:Q22"/>
    <mergeCell ref="B3:D3"/>
    <mergeCell ref="A1:E1"/>
    <mergeCell ref="Q1:Q2"/>
    <mergeCell ref="B2:D2"/>
    <mergeCell ref="A23:B23"/>
    <mergeCell ref="B58:D58"/>
    <mergeCell ref="B56:F56"/>
    <mergeCell ref="E28:H28"/>
    <mergeCell ref="B41:C41"/>
    <mergeCell ref="B42:C42"/>
    <mergeCell ref="B35:C35"/>
    <mergeCell ref="B36:C36"/>
    <mergeCell ref="B38:C38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Admin</cp:lastModifiedBy>
  <cp:lastPrinted>2015-02-13T12:53:50Z</cp:lastPrinted>
  <dcterms:created xsi:type="dcterms:W3CDTF">2006-01-04T06:59:47Z</dcterms:created>
  <dcterms:modified xsi:type="dcterms:W3CDTF">2015-03-17T04:12:13Z</dcterms:modified>
  <cp:category/>
  <cp:version/>
  <cp:contentType/>
  <cp:contentStatus/>
</cp:coreProperties>
</file>