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1350" windowWidth="4215" windowHeight="7095" tabRatio="59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'Лист1'!$A$1:$S$74</definedName>
  </definedNames>
  <calcPr fullCalcOnLoad="1" fullPrecision="0"/>
</workbook>
</file>

<file path=xl/sharedStrings.xml><?xml version="1.0" encoding="utf-8"?>
<sst xmlns="http://schemas.openxmlformats.org/spreadsheetml/2006/main" count="141" uniqueCount="112">
  <si>
    <t>Наименование работ</t>
  </si>
  <si>
    <t>Обслуживание мусоропроводов и мусорокамер</t>
  </si>
  <si>
    <t>Содержание мест общего пользования:</t>
  </si>
  <si>
    <t>Уборка лестничных клеток</t>
  </si>
  <si>
    <t>Содержание системы отопления</t>
  </si>
  <si>
    <t>Содержание системы водоснабжения, водоотведения</t>
  </si>
  <si>
    <t>Сбор и вывоз ТБО</t>
  </si>
  <si>
    <t>Проведение электроизмерений (сопротивление изоляции)</t>
  </si>
  <si>
    <t>Содержание системы электроснабжения</t>
  </si>
  <si>
    <t>№п/п</t>
  </si>
  <si>
    <t xml:space="preserve">Уборка  придомовой территории </t>
  </si>
  <si>
    <t xml:space="preserve">Обслуживание  электроплит </t>
  </si>
  <si>
    <t xml:space="preserve">Содержание и ремонт лифтового хозяйства </t>
  </si>
  <si>
    <t xml:space="preserve"> Начислено, руб.</t>
  </si>
  <si>
    <t xml:space="preserve"> Оплачено, руб.</t>
  </si>
  <si>
    <t>Долг, руб.</t>
  </si>
  <si>
    <t xml:space="preserve"> Выполнено, руб.</t>
  </si>
  <si>
    <t>Всего</t>
  </si>
  <si>
    <t>Наименование работ ( услуг)</t>
  </si>
  <si>
    <t>Размер платы  ,руб/м2</t>
  </si>
  <si>
    <t>2013 г. в месяц</t>
  </si>
  <si>
    <t>Текущий ремонт</t>
  </si>
  <si>
    <t>Сумма  на всю площадь дома,руб.</t>
  </si>
  <si>
    <t>Сумма  в год  на всю площадь дома,руб.</t>
  </si>
  <si>
    <t xml:space="preserve">ОТЧЕТ  о  выполненных работах и услугах по содержанию, текущему ремонту жилья </t>
  </si>
  <si>
    <t xml:space="preserve">Итого  содержание   </t>
  </si>
  <si>
    <t>Содержание  общего  имущества собственников:</t>
  </si>
  <si>
    <t>Размер  платы   за  услугу " Содержание и  текущий  ремонт  общего имущества  дома" на  2013 г.</t>
  </si>
  <si>
    <t>Обслуживание  вентиляционных каналов</t>
  </si>
  <si>
    <t>Строительные мероприятия</t>
  </si>
  <si>
    <t>Аварийно-диспетчерская служба</t>
  </si>
  <si>
    <t>Дератизация и дезинсекция мест общего пользования</t>
  </si>
  <si>
    <t xml:space="preserve">Обслуживание приборов учета </t>
  </si>
  <si>
    <t>Затраты на управление многоквартирным домом</t>
  </si>
  <si>
    <t>Услуги  паспортного  стола</t>
  </si>
  <si>
    <t xml:space="preserve">Услуги УФ ООО "РИЦ" по  начислению  и приему  платежей </t>
  </si>
  <si>
    <t>Наименование услуг</t>
  </si>
  <si>
    <t>Водоотведение</t>
  </si>
  <si>
    <t>Водоснабжение</t>
  </si>
  <si>
    <t>ГВС</t>
  </si>
  <si>
    <t>Теплоснабжение</t>
  </si>
  <si>
    <t>Электроэнергия</t>
  </si>
  <si>
    <t>Всего за 2013 год</t>
  </si>
  <si>
    <t xml:space="preserve">          Коммунальные услуги :</t>
  </si>
  <si>
    <t>Начислено, руб.</t>
  </si>
  <si>
    <t>Собрано,руб.</t>
  </si>
  <si>
    <t>Осмотр  вентиляционных каналов</t>
  </si>
  <si>
    <t xml:space="preserve"> Обслуживание  строительных  конструкций </t>
  </si>
  <si>
    <t>Аварийно-диспетчерское  обслуживание</t>
  </si>
  <si>
    <t>Дератизация и дезинсекция чердаков(техэтажей) и подвалов</t>
  </si>
  <si>
    <t xml:space="preserve">Обслуживание  общедомовых приборов учета </t>
  </si>
  <si>
    <t>Услуги  УФ ООО «РИЦ» по учету и регистрации граждан</t>
  </si>
  <si>
    <t xml:space="preserve"> Вручено претензий о долге</t>
  </si>
  <si>
    <t>Обзвон должников</t>
  </si>
  <si>
    <t xml:space="preserve"> Заключено соглашений</t>
  </si>
  <si>
    <t>Наименование</t>
  </si>
  <si>
    <t>Единица измерения</t>
  </si>
  <si>
    <t xml:space="preserve">Главный бухгалтер                                                                                  Л.Х.Коптяева    </t>
  </si>
  <si>
    <t>Начальник  ПТО                                                                                      Р.Ф.Спирина</t>
  </si>
  <si>
    <t>Ведущий экономист                                                                                Н.Е.Носкова</t>
  </si>
  <si>
    <t>Отключено от электроэнергии</t>
  </si>
  <si>
    <t xml:space="preserve">Задолженность   населения  по содержанию и текущему ремонту  с учетом  собранных   денежных  средств от использования  общего  имущества  жилого дома </t>
  </si>
  <si>
    <t xml:space="preserve">Наимеонование работ </t>
  </si>
  <si>
    <t>Объем</t>
  </si>
  <si>
    <t>Стоимость работ,руб.</t>
  </si>
  <si>
    <t>в многоквартирном доме № 20 по проспекту  Врача Сурова</t>
  </si>
  <si>
    <t>квартир</t>
  </si>
  <si>
    <t xml:space="preserve">Количество                </t>
  </si>
  <si>
    <t>Итого по текущему ремонту</t>
  </si>
  <si>
    <t xml:space="preserve">Рост задолженности за содержание в 2013 году составил 294 338,02 рублей </t>
  </si>
  <si>
    <t xml:space="preserve">          Общая задолженность  населения  за жилищно-коммунальные  услуги   перед УК</t>
  </si>
  <si>
    <t xml:space="preserve">Директор ООО " УК  МегаЛинк"                                                           А.Г.Николаев  </t>
  </si>
  <si>
    <t xml:space="preserve">                                                                с 01.01.2014 г. по 31.12.2014 г.</t>
  </si>
  <si>
    <t>Тек.ремонт канализации в кв.108</t>
  </si>
  <si>
    <t xml:space="preserve"> Тек. Ремонт электрооборудования ( эл.щитов.№1)</t>
  </si>
  <si>
    <t>Тек. Ремонт   теплового пуккта  с установкой  насоса</t>
  </si>
  <si>
    <t>лифт</t>
  </si>
  <si>
    <t>мп</t>
  </si>
  <si>
    <t>Текущий ремонт  системы отопления  ( кв.261,257 - спальня над аркой)</t>
  </si>
  <si>
    <t>Ремонт лифтового   оборудования(п.9-электронная плата)</t>
  </si>
  <si>
    <t>Тек.ремонт лифтового оборудования (п.9-панель приказа)</t>
  </si>
  <si>
    <t>м2</t>
  </si>
  <si>
    <t>Тек.ремонт   трубопроводов  ХВС в п.№ 5,11</t>
  </si>
  <si>
    <t>Тек.ремонт кровли в кв.106,141</t>
  </si>
  <si>
    <t xml:space="preserve"> Тек. ремонт  стояков отопления  кв.279 спал п.8</t>
  </si>
  <si>
    <t>трансформатор</t>
  </si>
  <si>
    <t>насос</t>
  </si>
  <si>
    <t xml:space="preserve"> Тек.ремонт лифтового  хозяйства  п.5</t>
  </si>
  <si>
    <t>Тек.ремонт  кровли кв.395,396,250 балкон  кв.36,69,70,250,396</t>
  </si>
  <si>
    <t xml:space="preserve"> Тек.ремонт( замена) канализации в подвале </t>
  </si>
  <si>
    <t xml:space="preserve"> Тек.ремонт запорной арматуры (замена задвижек) в ТП</t>
  </si>
  <si>
    <t xml:space="preserve"> Тек.ремонт  благоустройства  придомовой территории.Устройство  ограждения  п.1-6</t>
  </si>
  <si>
    <t xml:space="preserve"> Тек.ремонт  запорной арматуры ( замена вентилей) в подвале</t>
  </si>
  <si>
    <t xml:space="preserve">Тек.ремонт  трубопроводов  ЦО под аркой </t>
  </si>
  <si>
    <t>Устройство  металлической  отсечки  в 9 п/де</t>
  </si>
  <si>
    <t>Тек. ремонт запорной арматуры( замена задвижек и вентилей ) в подвале ТП</t>
  </si>
  <si>
    <t>Тек.ремонт   поддонов  (испарителей ) на чрдаке с 1 по 9 и 11 п/д</t>
  </si>
  <si>
    <t xml:space="preserve">Тек.ремонт   запорной арматуры  в подвале </t>
  </si>
  <si>
    <t>Тек.ремонт межпанельных швов</t>
  </si>
  <si>
    <t>Услуги управляющей организации по представлению интересов собственников      (в т.ч. агентские,  начисление и прием платежей УФ ООО"РИЦ", подготовка  и доставка счетов,управление  эксплуатацией  МКД)</t>
  </si>
  <si>
    <t xml:space="preserve">Услуги Председателя Совета дома  </t>
  </si>
  <si>
    <t>Рост задолженности за содержание в 2014году составил 109143,53 руб.</t>
  </si>
  <si>
    <t>Фактически  выполнено  по статье затрат " Текущий ремонт"</t>
  </si>
  <si>
    <t>шт.</t>
  </si>
  <si>
    <r>
      <t xml:space="preserve"> и ресурсоснабжающими организациями  составляет  2 667 663,90  </t>
    </r>
    <r>
      <rPr>
        <b/>
        <u val="single"/>
        <sz val="10"/>
        <rFont val="Times New Roman"/>
        <family val="1"/>
      </rPr>
      <t>ру</t>
    </r>
    <r>
      <rPr>
        <b/>
        <sz val="10"/>
        <rFont val="Times New Roman"/>
        <family val="1"/>
      </rPr>
      <t>б.</t>
    </r>
    <r>
      <rPr>
        <b/>
        <u val="single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на  31.12.2014 г.</t>
    </r>
    <r>
      <rPr>
        <b/>
        <u val="single"/>
        <sz val="10"/>
        <rFont val="Times New Roman"/>
        <family val="1"/>
      </rPr>
      <t xml:space="preserve">. </t>
    </r>
  </si>
  <si>
    <r>
      <t xml:space="preserve">                           </t>
    </r>
    <r>
      <rPr>
        <b/>
        <u val="single"/>
        <sz val="10"/>
        <rFont val="Times New Roman"/>
        <family val="1"/>
      </rPr>
      <t xml:space="preserve">  Работа УК по борьбе с задолженниками за ЖКУ</t>
    </r>
  </si>
  <si>
    <t xml:space="preserve"> Задолженность  населения  за жилищно-коммунальные  услуги    на  01.01.2014 г.</t>
  </si>
  <si>
    <t>Собрано  денежных средств  на  текущий ремонт  :</t>
  </si>
  <si>
    <t xml:space="preserve">* с   населения </t>
  </si>
  <si>
    <t>* от использования  общего  имущества  жилого дома ,в т.ч. провайдеры ,аренда колясочных  )</t>
  </si>
  <si>
    <t xml:space="preserve">Итого  собрано  </t>
  </si>
  <si>
    <t>Результат (собрано -  выполнено 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</si>
</sst>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"/>
    <numFmt numFmtId="168" formatCode="0.00000"/>
    <numFmt numFmtId="169" formatCode="0.000000"/>
    <numFmt numFmtId="170" formatCode="_-* #,##0.000_р_._-;\-* #,##0.000_р_._-;_-* &quot;-&quot;??_р_._-;_-@_-"/>
    <numFmt numFmtId="171" formatCode="_-* #,##0.000_р_._-;\-* #,##0.000_р_._-;_-* &quot;-&quot;?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#,##0.000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i/>
      <sz val="10"/>
      <color indexed="10"/>
      <name val="Times New Roman"/>
      <family val="1"/>
    </font>
    <font>
      <sz val="11"/>
      <name val="Arial"/>
      <family val="2"/>
    </font>
    <font>
      <sz val="11"/>
      <color indexed="9"/>
      <name val="Times New Roman"/>
      <family val="1"/>
    </font>
    <font>
      <b/>
      <i/>
      <sz val="10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"/>
      <family val="2"/>
    </font>
    <font>
      <b/>
      <sz val="11"/>
      <color indexed="9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1"/>
      <color theme="0"/>
      <name val="Times New Roman"/>
      <family val="1"/>
    </font>
    <font>
      <sz val="11"/>
      <color theme="0"/>
      <name val="Arial"/>
      <family val="2"/>
    </font>
    <font>
      <b/>
      <sz val="11"/>
      <color theme="0"/>
      <name val="Times New Roman"/>
      <family val="1"/>
    </font>
    <font>
      <sz val="10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165" fontId="9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1" fontId="12" fillId="0" borderId="13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" fontId="12" fillId="0" borderId="12" xfId="0" applyNumberFormat="1" applyFont="1" applyFill="1" applyBorder="1" applyAlignment="1">
      <alignment horizontal="center"/>
    </xf>
    <xf numFmtId="0" fontId="12" fillId="0" borderId="18" xfId="0" applyFont="1" applyBorder="1" applyAlignment="1">
      <alignment vertical="center" wrapText="1"/>
    </xf>
    <xf numFmtId="2" fontId="12" fillId="0" borderId="19" xfId="0" applyNumberFormat="1" applyFont="1" applyBorder="1" applyAlignment="1">
      <alignment horizontal="center" vertical="center" wrapText="1"/>
    </xf>
    <xf numFmtId="165" fontId="12" fillId="0" borderId="20" xfId="0" applyNumberFormat="1" applyFont="1" applyFill="1" applyBorder="1" applyAlignment="1">
      <alignment horizontal="center" vertical="top" wrapText="1"/>
    </xf>
    <xf numFmtId="165" fontId="12" fillId="0" borderId="19" xfId="0" applyNumberFormat="1" applyFont="1" applyFill="1" applyBorder="1" applyAlignment="1">
      <alignment horizontal="center" vertical="top" wrapText="1"/>
    </xf>
    <xf numFmtId="1" fontId="4" fillId="0" borderId="21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12" fillId="0" borderId="0" xfId="0" applyFont="1" applyBorder="1" applyAlignment="1">
      <alignment/>
    </xf>
    <xf numFmtId="168" fontId="9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14" fillId="0" borderId="0" xfId="0" applyFont="1" applyBorder="1" applyAlignment="1">
      <alignment horizontal="center" wrapText="1"/>
    </xf>
    <xf numFmtId="2" fontId="14" fillId="0" borderId="0" xfId="0" applyNumberFormat="1" applyFont="1" applyFill="1" applyBorder="1" applyAlignment="1">
      <alignment horizontal="right"/>
    </xf>
    <xf numFmtId="0" fontId="14" fillId="0" borderId="22" xfId="0" applyFont="1" applyBorder="1" applyAlignment="1">
      <alignment/>
    </xf>
    <xf numFmtId="165" fontId="6" fillId="0" borderId="11" xfId="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>
      <alignment horizontal="right" vertical="center"/>
    </xf>
    <xf numFmtId="164" fontId="15" fillId="0" borderId="11" xfId="0" applyNumberFormat="1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65" fontId="9" fillId="0" borderId="11" xfId="0" applyNumberFormat="1" applyFont="1" applyFill="1" applyBorder="1" applyAlignment="1">
      <alignment horizontal="right" vertical="center"/>
    </xf>
    <xf numFmtId="2" fontId="6" fillId="0" borderId="11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/>
    </xf>
    <xf numFmtId="0" fontId="6" fillId="0" borderId="11" xfId="0" applyFont="1" applyFill="1" applyBorder="1" applyAlignment="1">
      <alignment/>
    </xf>
    <xf numFmtId="0" fontId="6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2" fontId="62" fillId="0" borderId="0" xfId="0" applyNumberFormat="1" applyFont="1" applyFill="1" applyBorder="1" applyAlignment="1">
      <alignment horizontal="center"/>
    </xf>
    <xf numFmtId="2" fontId="63" fillId="0" borderId="0" xfId="0" applyNumberFormat="1" applyFont="1" applyFill="1" applyBorder="1" applyAlignment="1" applyProtection="1">
      <alignment horizontal="center" vertical="center" readingOrder="1"/>
      <protection/>
    </xf>
    <xf numFmtId="2" fontId="61" fillId="0" borderId="0" xfId="0" applyNumberFormat="1" applyFont="1" applyFill="1" applyBorder="1" applyAlignment="1">
      <alignment horizontal="center"/>
    </xf>
    <xf numFmtId="2" fontId="61" fillId="0" borderId="0" xfId="0" applyNumberFormat="1" applyFont="1" applyFill="1" applyBorder="1" applyAlignment="1">
      <alignment/>
    </xf>
    <xf numFmtId="165" fontId="64" fillId="0" borderId="0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165" fontId="6" fillId="0" borderId="29" xfId="0" applyNumberFormat="1" applyFont="1" applyFill="1" applyBorder="1" applyAlignment="1">
      <alignment horizontal="right"/>
    </xf>
    <xf numFmtId="0" fontId="6" fillId="0" borderId="29" xfId="0" applyFont="1" applyFill="1" applyBorder="1" applyAlignment="1">
      <alignment/>
    </xf>
    <xf numFmtId="1" fontId="6" fillId="0" borderId="30" xfId="0" applyNumberFormat="1" applyFont="1" applyFill="1" applyBorder="1" applyAlignment="1">
      <alignment horizontal="center"/>
    </xf>
    <xf numFmtId="0" fontId="14" fillId="0" borderId="20" xfId="0" applyFont="1" applyBorder="1" applyAlignment="1">
      <alignment horizontal="center" vertical="center" wrapText="1"/>
    </xf>
    <xf numFmtId="0" fontId="14" fillId="0" borderId="14" xfId="0" applyFont="1" applyBorder="1" applyAlignment="1">
      <alignment/>
    </xf>
    <xf numFmtId="0" fontId="9" fillId="0" borderId="23" xfId="0" applyFont="1" applyFill="1" applyBorder="1" applyAlignment="1">
      <alignment/>
    </xf>
    <xf numFmtId="0" fontId="14" fillId="0" borderId="20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Fill="1" applyBorder="1" applyAlignment="1">
      <alignment/>
    </xf>
    <xf numFmtId="1" fontId="6" fillId="0" borderId="32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2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" fontId="14" fillId="0" borderId="24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65" fontId="1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1" fontId="14" fillId="0" borderId="12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164" fontId="19" fillId="0" borderId="16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 applyProtection="1">
      <alignment horizontal="center" vertical="center" readingOrder="1"/>
      <protection/>
    </xf>
    <xf numFmtId="2" fontId="14" fillId="0" borderId="12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center" vertical="center"/>
    </xf>
    <xf numFmtId="165" fontId="9" fillId="0" borderId="29" xfId="0" applyNumberFormat="1" applyFont="1" applyFill="1" applyBorder="1" applyAlignment="1">
      <alignment horizontal="right" vertical="center"/>
    </xf>
    <xf numFmtId="164" fontId="9" fillId="0" borderId="29" xfId="0" applyNumberFormat="1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 readingOrder="1"/>
    </xf>
    <xf numFmtId="2" fontId="7" fillId="0" borderId="0" xfId="0" applyNumberFormat="1" applyFont="1" applyFill="1" applyBorder="1" applyAlignment="1">
      <alignment vertical="center" readingOrder="1"/>
    </xf>
    <xf numFmtId="0" fontId="6" fillId="0" borderId="11" xfId="0" applyFont="1" applyBorder="1" applyAlignment="1">
      <alignment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right" vertical="center" wrapText="1"/>
    </xf>
    <xf numFmtId="164" fontId="15" fillId="0" borderId="11" xfId="0" applyNumberFormat="1" applyFont="1" applyFill="1" applyBorder="1" applyAlignment="1">
      <alignment vertical="center"/>
    </xf>
    <xf numFmtId="165" fontId="14" fillId="0" borderId="11" xfId="0" applyNumberFormat="1" applyFont="1" applyFill="1" applyBorder="1" applyAlignment="1">
      <alignment horizontal="right" vertical="center"/>
    </xf>
    <xf numFmtId="2" fontId="14" fillId="0" borderId="12" xfId="0" applyNumberFormat="1" applyFont="1" applyBorder="1" applyAlignment="1">
      <alignment horizontal="center"/>
    </xf>
    <xf numFmtId="2" fontId="14" fillId="0" borderId="23" xfId="0" applyNumberFormat="1" applyFont="1" applyFill="1" applyBorder="1" applyAlignment="1">
      <alignment horizontal="center"/>
    </xf>
    <xf numFmtId="165" fontId="6" fillId="0" borderId="12" xfId="0" applyNumberFormat="1" applyFont="1" applyFill="1" applyBorder="1" applyAlignment="1">
      <alignment horizontal="right"/>
    </xf>
    <xf numFmtId="164" fontId="15" fillId="0" borderId="12" xfId="0" applyNumberFormat="1" applyFont="1" applyFill="1" applyBorder="1" applyAlignment="1">
      <alignment/>
    </xf>
    <xf numFmtId="2" fontId="14" fillId="0" borderId="2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65" fontId="21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/>
    </xf>
    <xf numFmtId="165" fontId="14" fillId="0" borderId="0" xfId="0" applyNumberFormat="1" applyFont="1" applyFill="1" applyBorder="1" applyAlignment="1">
      <alignment horizontal="right"/>
    </xf>
    <xf numFmtId="165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14" fillId="0" borderId="26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2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Border="1" applyAlignment="1">
      <alignment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35" xfId="0" applyNumberFormat="1" applyFont="1" applyFill="1" applyBorder="1" applyAlignment="1">
      <alignment horizontal="center" vertical="center"/>
    </xf>
    <xf numFmtId="2" fontId="6" fillId="0" borderId="35" xfId="0" applyNumberFormat="1" applyFont="1" applyFill="1" applyBorder="1" applyAlignment="1">
      <alignment horizontal="center" vertical="center" wrapText="1"/>
    </xf>
    <xf numFmtId="165" fontId="6" fillId="0" borderId="35" xfId="0" applyNumberFormat="1" applyFont="1" applyFill="1" applyBorder="1" applyAlignment="1">
      <alignment horizontal="right" vertical="center" wrapText="1"/>
    </xf>
    <xf numFmtId="164" fontId="15" fillId="0" borderId="35" xfId="0" applyNumberFormat="1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2" fontId="14" fillId="0" borderId="36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0" borderId="37" xfId="0" applyFont="1" applyBorder="1" applyAlignment="1">
      <alignment vertical="center" wrapText="1"/>
    </xf>
    <xf numFmtId="0" fontId="17" fillId="0" borderId="37" xfId="0" applyFont="1" applyBorder="1" applyAlignment="1">
      <alignment vertical="center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/>
    </xf>
    <xf numFmtId="2" fontId="6" fillId="0" borderId="29" xfId="0" applyNumberFormat="1" applyFont="1" applyBorder="1" applyAlignment="1">
      <alignment horizontal="center" vertical="center"/>
    </xf>
    <xf numFmtId="2" fontId="14" fillId="0" borderId="30" xfId="0" applyNumberFormat="1" applyFont="1" applyBorder="1" applyAlignment="1">
      <alignment horizontal="center" vertical="center"/>
    </xf>
    <xf numFmtId="165" fontId="14" fillId="0" borderId="10" xfId="0" applyNumberFormat="1" applyFont="1" applyFill="1" applyBorder="1" applyAlignment="1">
      <alignment horizontal="left" vertical="center" wrapText="1"/>
    </xf>
    <xf numFmtId="165" fontId="14" fillId="0" borderId="39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164" fontId="16" fillId="0" borderId="12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164" fontId="16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7" fontId="14" fillId="0" borderId="41" xfId="62" applyNumberFormat="1" applyFont="1" applyBorder="1" applyAlignment="1">
      <alignment vertical="center"/>
    </xf>
    <xf numFmtId="177" fontId="14" fillId="0" borderId="41" xfId="62" applyNumberFormat="1" applyFont="1" applyFill="1" applyBorder="1" applyAlignment="1">
      <alignment vertical="center"/>
    </xf>
    <xf numFmtId="177" fontId="14" fillId="0" borderId="11" xfId="62" applyNumberFormat="1" applyFont="1" applyFill="1" applyBorder="1" applyAlignment="1">
      <alignment vertical="center"/>
    </xf>
    <xf numFmtId="177" fontId="14" fillId="0" borderId="16" xfId="62" applyNumberFormat="1" applyFont="1" applyFill="1" applyBorder="1" applyAlignment="1">
      <alignment vertical="center"/>
    </xf>
    <xf numFmtId="177" fontId="14" fillId="0" borderId="13" xfId="62" applyNumberFormat="1" applyFont="1" applyFill="1" applyBorder="1" applyAlignment="1">
      <alignment vertical="center"/>
    </xf>
    <xf numFmtId="0" fontId="6" fillId="0" borderId="42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4" fontId="6" fillId="0" borderId="11" xfId="0" applyNumberFormat="1" applyFont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14" fillId="0" borderId="26" xfId="0" applyFont="1" applyBorder="1" applyAlignment="1">
      <alignment/>
    </xf>
    <xf numFmtId="0" fontId="14" fillId="0" borderId="22" xfId="0" applyFont="1" applyFill="1" applyBorder="1" applyAlignment="1">
      <alignment/>
    </xf>
    <xf numFmtId="165" fontId="14" fillId="0" borderId="22" xfId="0" applyNumberFormat="1" applyFont="1" applyFill="1" applyBorder="1" applyAlignment="1">
      <alignment horizontal="right"/>
    </xf>
    <xf numFmtId="0" fontId="14" fillId="0" borderId="27" xfId="0" applyFont="1" applyFill="1" applyBorder="1" applyAlignment="1">
      <alignment/>
    </xf>
    <xf numFmtId="0" fontId="14" fillId="0" borderId="43" xfId="0" applyFont="1" applyBorder="1" applyAlignment="1">
      <alignment/>
    </xf>
    <xf numFmtId="0" fontId="14" fillId="0" borderId="44" xfId="0" applyFont="1" applyBorder="1" applyAlignment="1">
      <alignment/>
    </xf>
    <xf numFmtId="165" fontId="14" fillId="0" borderId="44" xfId="0" applyNumberFormat="1" applyFont="1" applyFill="1" applyBorder="1" applyAlignment="1">
      <alignment horizontal="right"/>
    </xf>
    <xf numFmtId="165" fontId="23" fillId="0" borderId="44" xfId="0" applyNumberFormat="1" applyFont="1" applyFill="1" applyBorder="1" applyAlignment="1">
      <alignment horizontal="right"/>
    </xf>
    <xf numFmtId="0" fontId="23" fillId="0" borderId="44" xfId="0" applyFont="1" applyFill="1" applyBorder="1" applyAlignment="1">
      <alignment/>
    </xf>
    <xf numFmtId="0" fontId="23" fillId="0" borderId="45" xfId="0" applyFont="1" applyFill="1" applyBorder="1" applyAlignment="1">
      <alignment/>
    </xf>
    <xf numFmtId="0" fontId="14" fillId="0" borderId="18" xfId="0" applyFont="1" applyBorder="1" applyAlignment="1">
      <alignment/>
    </xf>
    <xf numFmtId="0" fontId="14" fillId="0" borderId="18" xfId="0" applyFont="1" applyBorder="1" applyAlignment="1">
      <alignment horizontal="center" vertical="center"/>
    </xf>
    <xf numFmtId="177" fontId="14" fillId="0" borderId="46" xfId="62" applyNumberFormat="1" applyFont="1" applyBorder="1" applyAlignment="1">
      <alignment vertical="center"/>
    </xf>
    <xf numFmtId="2" fontId="14" fillId="0" borderId="47" xfId="0" applyNumberFormat="1" applyFont="1" applyBorder="1" applyAlignment="1">
      <alignment horizontal="center" vertical="center"/>
    </xf>
    <xf numFmtId="2" fontId="14" fillId="0" borderId="23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164" fontId="16" fillId="0" borderId="23" xfId="0" applyNumberFormat="1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177" fontId="14" fillId="0" borderId="20" xfId="62" applyNumberFormat="1" applyFont="1" applyBorder="1" applyAlignment="1">
      <alignment vertical="center"/>
    </xf>
    <xf numFmtId="2" fontId="14" fillId="0" borderId="13" xfId="0" applyNumberFormat="1" applyFont="1" applyBorder="1" applyAlignment="1">
      <alignment horizontal="center" vertical="center"/>
    </xf>
    <xf numFmtId="0" fontId="14" fillId="0" borderId="48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165" fontId="14" fillId="0" borderId="15" xfId="0" applyNumberFormat="1" applyFont="1" applyFill="1" applyBorder="1" applyAlignment="1">
      <alignment horizontal="center" vertical="center" wrapText="1"/>
    </xf>
    <xf numFmtId="165" fontId="14" fillId="0" borderId="23" xfId="0" applyNumberFormat="1" applyFont="1" applyFill="1" applyBorder="1" applyAlignment="1">
      <alignment horizontal="center" wrapText="1"/>
    </xf>
    <xf numFmtId="165" fontId="14" fillId="0" borderId="5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165" fontId="14" fillId="0" borderId="51" xfId="0" applyNumberFormat="1" applyFont="1" applyFill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165" fontId="14" fillId="0" borderId="10" xfId="0" applyNumberFormat="1" applyFont="1" applyFill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165" fontId="14" fillId="0" borderId="11" xfId="0" applyNumberFormat="1" applyFont="1" applyFill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14" fillId="0" borderId="12" xfId="0" applyFont="1" applyFill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Fill="1" applyAlignment="1">
      <alignment wrapText="1"/>
    </xf>
    <xf numFmtId="0" fontId="14" fillId="0" borderId="44" xfId="0" applyFont="1" applyBorder="1" applyAlignment="1">
      <alignment horizontal="left"/>
    </xf>
    <xf numFmtId="0" fontId="18" fillId="0" borderId="54" xfId="0" applyFont="1" applyFill="1" applyBorder="1" applyAlignment="1">
      <alignment horizontal="center"/>
    </xf>
    <xf numFmtId="0" fontId="14" fillId="0" borderId="2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2" fillId="0" borderId="14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12" fillId="0" borderId="17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76"/>
  <sheetViews>
    <sheetView tabSelected="1" view="pageBreakPreview" zoomScaleNormal="75" zoomScaleSheetLayoutView="100" zoomScalePageLayoutView="0" workbookViewId="0" topLeftCell="A1">
      <selection activeCell="W15" sqref="W15"/>
    </sheetView>
  </sheetViews>
  <sheetFormatPr defaultColWidth="9.00390625" defaultRowHeight="12.75"/>
  <cols>
    <col min="1" max="1" width="3.00390625" style="6" customWidth="1"/>
    <col min="2" max="2" width="45.25390625" style="8" customWidth="1"/>
    <col min="3" max="3" width="14.75390625" style="8" customWidth="1"/>
    <col min="4" max="4" width="14.75390625" style="7" customWidth="1"/>
    <col min="5" max="5" width="14.25390625" style="11" customWidth="1"/>
    <col min="6" max="6" width="0.12890625" style="10" hidden="1" customWidth="1"/>
    <col min="7" max="7" width="10.125" style="9" hidden="1" customWidth="1"/>
    <col min="8" max="11" width="9.125" style="9" hidden="1" customWidth="1"/>
    <col min="12" max="12" width="0.12890625" style="9" hidden="1" customWidth="1"/>
    <col min="13" max="13" width="17.25390625" style="9" customWidth="1"/>
    <col min="14" max="14" width="15.625" style="9" hidden="1" customWidth="1"/>
    <col min="15" max="15" width="11.875" style="9" hidden="1" customWidth="1"/>
    <col min="16" max="20" width="0" style="9" hidden="1" customWidth="1"/>
    <col min="21" max="21" width="9.125" style="9" customWidth="1"/>
    <col min="22" max="60" width="9.125" style="1" customWidth="1"/>
  </cols>
  <sheetData>
    <row r="1" spans="1:60" s="5" customFormat="1" ht="15.75" customHeight="1">
      <c r="A1" s="251" t="s">
        <v>24</v>
      </c>
      <c r="B1" s="251"/>
      <c r="C1" s="251"/>
      <c r="D1" s="251"/>
      <c r="E1" s="251"/>
      <c r="F1" s="55"/>
      <c r="G1" s="20"/>
      <c r="H1" s="20"/>
      <c r="I1" s="20"/>
      <c r="J1" s="20"/>
      <c r="K1" s="20"/>
      <c r="L1" s="20"/>
      <c r="M1" s="20"/>
      <c r="N1" s="19"/>
      <c r="O1" s="14"/>
      <c r="P1" s="14"/>
      <c r="Q1" s="14"/>
      <c r="R1" s="9"/>
      <c r="S1" s="9"/>
      <c r="T1" s="9"/>
      <c r="U1" s="9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s="5" customFormat="1" ht="13.5" customHeight="1">
      <c r="A2" s="56"/>
      <c r="B2" s="251" t="s">
        <v>65</v>
      </c>
      <c r="C2" s="251"/>
      <c r="D2" s="251"/>
      <c r="E2" s="57"/>
      <c r="F2" s="55"/>
      <c r="G2" s="20"/>
      <c r="H2" s="20"/>
      <c r="I2" s="20"/>
      <c r="J2" s="20"/>
      <c r="K2" s="20"/>
      <c r="L2" s="20"/>
      <c r="M2" s="20"/>
      <c r="N2" s="19"/>
      <c r="O2" s="14"/>
      <c r="P2" s="14"/>
      <c r="Q2" s="14"/>
      <c r="R2" s="9"/>
      <c r="S2" s="9"/>
      <c r="T2" s="9"/>
      <c r="U2" s="9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0" s="5" customFormat="1" ht="15.75" customHeight="1" thickBot="1">
      <c r="A3" s="56"/>
      <c r="B3" s="256" t="s">
        <v>72</v>
      </c>
      <c r="C3" s="256"/>
      <c r="D3" s="256"/>
      <c r="E3" s="58"/>
      <c r="F3" s="55"/>
      <c r="G3" s="20"/>
      <c r="H3" s="20"/>
      <c r="I3" s="20"/>
      <c r="J3" s="20"/>
      <c r="K3" s="20"/>
      <c r="L3" s="20"/>
      <c r="M3" s="20"/>
      <c r="N3" s="15"/>
      <c r="O3" s="14"/>
      <c r="P3" s="14"/>
      <c r="Q3" s="14"/>
      <c r="R3" s="9"/>
      <c r="S3" s="9"/>
      <c r="T3" s="9"/>
      <c r="U3" s="9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s="5" customFormat="1" ht="24" customHeight="1" thickBot="1">
      <c r="A4" s="67" t="s">
        <v>9</v>
      </c>
      <c r="B4" s="68" t="s">
        <v>0</v>
      </c>
      <c r="C4" s="69" t="s">
        <v>13</v>
      </c>
      <c r="D4" s="69" t="s">
        <v>14</v>
      </c>
      <c r="E4" s="69" t="s">
        <v>16</v>
      </c>
      <c r="F4" s="70"/>
      <c r="G4" s="70"/>
      <c r="H4" s="70"/>
      <c r="I4" s="70"/>
      <c r="J4" s="70"/>
      <c r="K4" s="70"/>
      <c r="L4" s="70"/>
      <c r="M4" s="97" t="s">
        <v>15</v>
      </c>
      <c r="N4" s="78"/>
      <c r="O4" s="79"/>
      <c r="P4" s="79"/>
      <c r="Q4" s="79"/>
      <c r="R4" s="79"/>
      <c r="S4" s="79"/>
      <c r="T4" s="9"/>
      <c r="U4" s="9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s="5" customFormat="1" ht="12.75" customHeight="1" thickBot="1">
      <c r="A5" s="210" t="s">
        <v>106</v>
      </c>
      <c r="B5" s="211"/>
      <c r="C5" s="70"/>
      <c r="D5" s="70"/>
      <c r="E5" s="70"/>
      <c r="F5" s="70"/>
      <c r="G5" s="70"/>
      <c r="H5" s="70"/>
      <c r="I5" s="70"/>
      <c r="J5" s="70"/>
      <c r="K5" s="70"/>
      <c r="L5" s="70"/>
      <c r="M5" s="97">
        <v>2169672.26</v>
      </c>
      <c r="N5" s="78"/>
      <c r="O5" s="79"/>
      <c r="P5" s="79"/>
      <c r="Q5" s="79"/>
      <c r="R5" s="79"/>
      <c r="S5" s="79"/>
      <c r="T5" s="9"/>
      <c r="U5" s="9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19" ht="12.75" customHeight="1" thickBot="1">
      <c r="A6" s="254" t="s">
        <v>26</v>
      </c>
      <c r="B6" s="255"/>
      <c r="C6" s="255"/>
      <c r="D6" s="255"/>
      <c r="E6" s="255"/>
      <c r="F6" s="255"/>
      <c r="G6" s="145"/>
      <c r="H6" s="145"/>
      <c r="I6" s="145"/>
      <c r="J6" s="145"/>
      <c r="K6" s="145"/>
      <c r="L6" s="145"/>
      <c r="M6" s="145"/>
      <c r="N6" s="80"/>
      <c r="O6" s="79"/>
      <c r="P6" s="79"/>
      <c r="Q6" s="79"/>
      <c r="R6" s="79"/>
      <c r="S6" s="79"/>
    </row>
    <row r="7" spans="1:19" ht="16.5" customHeight="1">
      <c r="A7" s="92">
        <v>1</v>
      </c>
      <c r="B7" s="158" t="s">
        <v>10</v>
      </c>
      <c r="C7" s="159">
        <f>O7*P6:P7*12</f>
        <v>615119.13</v>
      </c>
      <c r="D7" s="160">
        <f>C7*Q7/100</f>
        <v>602201.63</v>
      </c>
      <c r="E7" s="161">
        <v>615119.13</v>
      </c>
      <c r="F7" s="162"/>
      <c r="G7" s="163"/>
      <c r="H7" s="164"/>
      <c r="I7" s="164"/>
      <c r="J7" s="164"/>
      <c r="K7" s="164"/>
      <c r="L7" s="164"/>
      <c r="M7" s="165">
        <f>C7-D7</f>
        <v>12917.5</v>
      </c>
      <c r="N7" s="80">
        <v>1.85</v>
      </c>
      <c r="O7" s="124">
        <v>2.07</v>
      </c>
      <c r="P7" s="14">
        <v>24763.25</v>
      </c>
      <c r="Q7" s="130">
        <v>97.9</v>
      </c>
      <c r="R7" s="79"/>
      <c r="S7" s="79"/>
    </row>
    <row r="8" spans="1:19" ht="13.5" customHeight="1">
      <c r="A8" s="87">
        <v>2</v>
      </c>
      <c r="B8" s="166" t="s">
        <v>1</v>
      </c>
      <c r="C8" s="75">
        <f aca="true" t="shared" si="0" ref="C8:C24">O8*P7:P8*12</f>
        <v>208011.3</v>
      </c>
      <c r="D8" s="65">
        <f>C8*Q8/100</f>
        <v>203643.06</v>
      </c>
      <c r="E8" s="134">
        <v>208011.3</v>
      </c>
      <c r="F8" s="135"/>
      <c r="G8" s="66"/>
      <c r="H8" s="63"/>
      <c r="I8" s="63"/>
      <c r="J8" s="63"/>
      <c r="K8" s="63"/>
      <c r="L8" s="63"/>
      <c r="M8" s="112">
        <f aca="true" t="shared" si="1" ref="M8:M24">C8-D8</f>
        <v>4368.24</v>
      </c>
      <c r="N8" s="80">
        <v>0.63</v>
      </c>
      <c r="O8" s="124">
        <v>0.7</v>
      </c>
      <c r="P8" s="14">
        <v>24763.25</v>
      </c>
      <c r="Q8" s="130">
        <v>97.9</v>
      </c>
      <c r="R8" s="79"/>
      <c r="S8" s="79"/>
    </row>
    <row r="9" spans="1:19" ht="13.5" customHeight="1">
      <c r="A9" s="87">
        <v>3</v>
      </c>
      <c r="B9" s="166" t="s">
        <v>3</v>
      </c>
      <c r="C9" s="75">
        <f t="shared" si="0"/>
        <v>294187.41</v>
      </c>
      <c r="D9" s="65">
        <f aca="true" t="shared" si="2" ref="D9:D24">C9*Q9/100</f>
        <v>288009.47</v>
      </c>
      <c r="E9" s="134">
        <v>294187.41</v>
      </c>
      <c r="F9" s="135"/>
      <c r="G9" s="66"/>
      <c r="H9" s="63"/>
      <c r="I9" s="63"/>
      <c r="J9" s="63"/>
      <c r="K9" s="63"/>
      <c r="L9" s="63"/>
      <c r="M9" s="112">
        <f t="shared" si="1"/>
        <v>6177.94</v>
      </c>
      <c r="N9" s="80">
        <v>0.45</v>
      </c>
      <c r="O9" s="124">
        <v>0.99</v>
      </c>
      <c r="P9" s="14">
        <v>24763.25</v>
      </c>
      <c r="Q9" s="130">
        <v>97.9</v>
      </c>
      <c r="R9" s="79"/>
      <c r="S9" s="79"/>
    </row>
    <row r="10" spans="1:19" ht="15" customHeight="1">
      <c r="A10" s="87">
        <v>4</v>
      </c>
      <c r="B10" s="166" t="s">
        <v>4</v>
      </c>
      <c r="C10" s="75">
        <f t="shared" si="0"/>
        <v>451681.68</v>
      </c>
      <c r="D10" s="65">
        <f t="shared" si="2"/>
        <v>442196.36</v>
      </c>
      <c r="E10" s="134">
        <v>451681.68</v>
      </c>
      <c r="F10" s="135"/>
      <c r="G10" s="136"/>
      <c r="H10" s="63"/>
      <c r="I10" s="63"/>
      <c r="J10" s="63"/>
      <c r="K10" s="63"/>
      <c r="L10" s="63"/>
      <c r="M10" s="112">
        <f t="shared" si="1"/>
        <v>9485.32</v>
      </c>
      <c r="N10" s="80">
        <v>1.36</v>
      </c>
      <c r="O10" s="124">
        <v>1.52</v>
      </c>
      <c r="P10" s="14">
        <v>24763.25</v>
      </c>
      <c r="Q10" s="130">
        <v>97.9</v>
      </c>
      <c r="R10" s="79"/>
      <c r="S10" s="79"/>
    </row>
    <row r="11" spans="1:19" ht="15" customHeight="1">
      <c r="A11" s="87">
        <v>5</v>
      </c>
      <c r="B11" s="166" t="s">
        <v>5</v>
      </c>
      <c r="C11" s="75">
        <f t="shared" si="0"/>
        <v>267443.1</v>
      </c>
      <c r="D11" s="65">
        <f t="shared" si="2"/>
        <v>261826.79</v>
      </c>
      <c r="E11" s="134">
        <v>267443.1</v>
      </c>
      <c r="F11" s="135"/>
      <c r="G11" s="136"/>
      <c r="H11" s="63"/>
      <c r="I11" s="63"/>
      <c r="J11" s="63"/>
      <c r="K11" s="63"/>
      <c r="L11" s="63"/>
      <c r="M11" s="112">
        <f t="shared" si="1"/>
        <v>5616.31</v>
      </c>
      <c r="N11" s="80">
        <v>0.81</v>
      </c>
      <c r="O11" s="124">
        <v>0.9</v>
      </c>
      <c r="P11" s="14">
        <v>24763.25</v>
      </c>
      <c r="Q11" s="130">
        <v>97.9</v>
      </c>
      <c r="R11" s="79"/>
      <c r="S11" s="79"/>
    </row>
    <row r="12" spans="1:19" ht="15" customHeight="1">
      <c r="A12" s="87">
        <v>6</v>
      </c>
      <c r="B12" s="166" t="s">
        <v>8</v>
      </c>
      <c r="C12" s="75">
        <f t="shared" si="0"/>
        <v>231784.02</v>
      </c>
      <c r="D12" s="65">
        <f t="shared" si="2"/>
        <v>226916.56</v>
      </c>
      <c r="E12" s="65">
        <v>231784.02</v>
      </c>
      <c r="F12" s="61"/>
      <c r="G12" s="136"/>
      <c r="H12" s="63"/>
      <c r="I12" s="63"/>
      <c r="J12" s="63"/>
      <c r="K12" s="63"/>
      <c r="L12" s="63"/>
      <c r="M12" s="112">
        <f t="shared" si="1"/>
        <v>4867.46</v>
      </c>
      <c r="N12" s="80">
        <v>0.61</v>
      </c>
      <c r="O12" s="124">
        <v>0.78</v>
      </c>
      <c r="P12" s="14">
        <v>24763.25</v>
      </c>
      <c r="Q12" s="130">
        <v>97.9</v>
      </c>
      <c r="R12" s="79"/>
      <c r="S12" s="79"/>
    </row>
    <row r="13" spans="1:19" ht="15" customHeight="1">
      <c r="A13" s="87">
        <v>7</v>
      </c>
      <c r="B13" s="166" t="s">
        <v>11</v>
      </c>
      <c r="C13" s="75">
        <f t="shared" si="0"/>
        <v>29715.9</v>
      </c>
      <c r="D13" s="65">
        <f t="shared" si="2"/>
        <v>29091.87</v>
      </c>
      <c r="E13" s="65">
        <v>29715.9</v>
      </c>
      <c r="F13" s="61"/>
      <c r="G13" s="136"/>
      <c r="H13" s="63"/>
      <c r="I13" s="63"/>
      <c r="J13" s="63"/>
      <c r="K13" s="63"/>
      <c r="L13" s="63"/>
      <c r="M13" s="112">
        <f t="shared" si="1"/>
        <v>624.03</v>
      </c>
      <c r="N13" s="80">
        <v>0.1</v>
      </c>
      <c r="O13" s="124">
        <v>0.1</v>
      </c>
      <c r="P13" s="14">
        <v>24763.25</v>
      </c>
      <c r="Q13" s="130">
        <v>97.9</v>
      </c>
      <c r="R13" s="79"/>
      <c r="S13" s="79"/>
    </row>
    <row r="14" spans="1:19" ht="15" customHeight="1">
      <c r="A14" s="87">
        <v>8</v>
      </c>
      <c r="B14" s="167" t="s">
        <v>12</v>
      </c>
      <c r="C14" s="75">
        <f t="shared" si="0"/>
        <v>849874.74</v>
      </c>
      <c r="D14" s="65">
        <f t="shared" si="2"/>
        <v>832027.37</v>
      </c>
      <c r="E14" s="65">
        <v>849874.74</v>
      </c>
      <c r="F14" s="61"/>
      <c r="G14" s="136"/>
      <c r="H14" s="63"/>
      <c r="I14" s="63"/>
      <c r="J14" s="63"/>
      <c r="K14" s="63"/>
      <c r="L14" s="63"/>
      <c r="M14" s="112">
        <f t="shared" si="1"/>
        <v>17847.37</v>
      </c>
      <c r="N14" s="80">
        <v>2.55</v>
      </c>
      <c r="O14" s="124">
        <v>2.86</v>
      </c>
      <c r="P14" s="14">
        <v>24763.25</v>
      </c>
      <c r="Q14" s="130">
        <v>97.9</v>
      </c>
      <c r="R14" s="79"/>
      <c r="S14" s="79"/>
    </row>
    <row r="15" spans="1:19" ht="15" customHeight="1">
      <c r="A15" s="87">
        <v>9</v>
      </c>
      <c r="B15" s="166" t="s">
        <v>46</v>
      </c>
      <c r="C15" s="75">
        <f t="shared" si="0"/>
        <v>11886.36</v>
      </c>
      <c r="D15" s="65">
        <f t="shared" si="2"/>
        <v>11636.75</v>
      </c>
      <c r="E15" s="65">
        <v>11886.36</v>
      </c>
      <c r="F15" s="61"/>
      <c r="G15" s="136"/>
      <c r="H15" s="63"/>
      <c r="I15" s="63"/>
      <c r="J15" s="63"/>
      <c r="K15" s="63"/>
      <c r="L15" s="63"/>
      <c r="M15" s="112">
        <f t="shared" si="1"/>
        <v>249.61</v>
      </c>
      <c r="N15" s="80">
        <v>0.02</v>
      </c>
      <c r="O15" s="124">
        <v>0.04</v>
      </c>
      <c r="P15" s="14">
        <v>24763.25</v>
      </c>
      <c r="Q15" s="130">
        <v>97.9</v>
      </c>
      <c r="R15" s="79"/>
      <c r="S15" s="79"/>
    </row>
    <row r="16" spans="1:60" s="13" customFormat="1" ht="14.25" customHeight="1">
      <c r="A16" s="87">
        <v>10</v>
      </c>
      <c r="B16" s="166" t="s">
        <v>6</v>
      </c>
      <c r="C16" s="75">
        <f t="shared" si="0"/>
        <v>520028.25</v>
      </c>
      <c r="D16" s="65">
        <f t="shared" si="2"/>
        <v>509107.66</v>
      </c>
      <c r="E16" s="65">
        <v>520028.25</v>
      </c>
      <c r="F16" s="64"/>
      <c r="G16" s="66"/>
      <c r="H16" s="63"/>
      <c r="I16" s="63"/>
      <c r="J16" s="63"/>
      <c r="K16" s="63"/>
      <c r="L16" s="63"/>
      <c r="M16" s="112">
        <f t="shared" si="1"/>
        <v>10920.59</v>
      </c>
      <c r="N16" s="80">
        <v>1.56</v>
      </c>
      <c r="O16" s="124">
        <v>1.75</v>
      </c>
      <c r="P16" s="14">
        <v>24763.25</v>
      </c>
      <c r="Q16" s="130">
        <v>97.9</v>
      </c>
      <c r="R16" s="79"/>
      <c r="S16" s="79"/>
      <c r="T16" s="9"/>
      <c r="U16" s="9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</row>
    <row r="17" spans="1:19" ht="15" customHeight="1">
      <c r="A17" s="87">
        <v>11</v>
      </c>
      <c r="B17" s="166" t="s">
        <v>47</v>
      </c>
      <c r="C17" s="75">
        <f t="shared" si="0"/>
        <v>169380.63</v>
      </c>
      <c r="D17" s="65">
        <f t="shared" si="2"/>
        <v>165823.64</v>
      </c>
      <c r="E17" s="65">
        <v>169380.63</v>
      </c>
      <c r="F17" s="61"/>
      <c r="G17" s="136"/>
      <c r="H17" s="63"/>
      <c r="I17" s="63"/>
      <c r="J17" s="63"/>
      <c r="K17" s="63"/>
      <c r="L17" s="63"/>
      <c r="M17" s="112">
        <f t="shared" si="1"/>
        <v>3556.99</v>
      </c>
      <c r="N17" s="80">
        <v>0.34</v>
      </c>
      <c r="O17" s="124">
        <v>0.57</v>
      </c>
      <c r="P17" s="14">
        <v>24763.25</v>
      </c>
      <c r="Q17" s="130">
        <v>97.9</v>
      </c>
      <c r="R17" s="79"/>
      <c r="S17" s="79"/>
    </row>
    <row r="18" spans="1:19" ht="15" customHeight="1">
      <c r="A18" s="87">
        <v>12</v>
      </c>
      <c r="B18" s="168" t="s">
        <v>48</v>
      </c>
      <c r="C18" s="75">
        <f t="shared" si="0"/>
        <v>210982.89</v>
      </c>
      <c r="D18" s="65">
        <f t="shared" si="2"/>
        <v>206552.25</v>
      </c>
      <c r="E18" s="65">
        <v>210982.89</v>
      </c>
      <c r="F18" s="61"/>
      <c r="G18" s="136"/>
      <c r="H18" s="63"/>
      <c r="I18" s="63"/>
      <c r="J18" s="63"/>
      <c r="K18" s="63"/>
      <c r="L18" s="63"/>
      <c r="M18" s="112">
        <f t="shared" si="1"/>
        <v>4430.64</v>
      </c>
      <c r="N18" s="80">
        <v>0.63</v>
      </c>
      <c r="O18" s="124">
        <v>0.71</v>
      </c>
      <c r="P18" s="14">
        <v>24763.25</v>
      </c>
      <c r="Q18" s="130">
        <v>97.9</v>
      </c>
      <c r="R18" s="79"/>
      <c r="S18" s="79"/>
    </row>
    <row r="19" spans="1:19" ht="15" customHeight="1">
      <c r="A19" s="87">
        <v>13</v>
      </c>
      <c r="B19" s="166" t="s">
        <v>49</v>
      </c>
      <c r="C19" s="75">
        <f t="shared" si="0"/>
        <v>14857.95</v>
      </c>
      <c r="D19" s="65">
        <f t="shared" si="2"/>
        <v>14545.93</v>
      </c>
      <c r="E19" s="65">
        <v>14857.95</v>
      </c>
      <c r="F19" s="61"/>
      <c r="G19" s="136"/>
      <c r="H19" s="63"/>
      <c r="I19" s="63"/>
      <c r="J19" s="63"/>
      <c r="K19" s="63"/>
      <c r="L19" s="63"/>
      <c r="M19" s="112">
        <f t="shared" si="1"/>
        <v>312.02</v>
      </c>
      <c r="N19" s="80">
        <v>0.05</v>
      </c>
      <c r="O19" s="124">
        <v>0.05</v>
      </c>
      <c r="P19" s="14">
        <v>24763.25</v>
      </c>
      <c r="Q19" s="130">
        <v>97.9</v>
      </c>
      <c r="R19" s="79"/>
      <c r="S19" s="79"/>
    </row>
    <row r="20" spans="1:19" ht="12.75" customHeight="1">
      <c r="A20" s="87">
        <v>14</v>
      </c>
      <c r="B20" s="166" t="s">
        <v>50</v>
      </c>
      <c r="C20" s="75">
        <f t="shared" si="0"/>
        <v>104005.65</v>
      </c>
      <c r="D20" s="65">
        <f t="shared" si="2"/>
        <v>101821.53</v>
      </c>
      <c r="E20" s="65">
        <v>104005.65</v>
      </c>
      <c r="F20" s="137"/>
      <c r="G20" s="136"/>
      <c r="H20" s="63"/>
      <c r="I20" s="63"/>
      <c r="J20" s="63"/>
      <c r="K20" s="63"/>
      <c r="L20" s="63"/>
      <c r="M20" s="112">
        <f t="shared" si="1"/>
        <v>2184.12</v>
      </c>
      <c r="N20" s="80">
        <v>0.09</v>
      </c>
      <c r="O20" s="124">
        <v>0.35</v>
      </c>
      <c r="P20" s="14">
        <v>24763.25</v>
      </c>
      <c r="Q20" s="130">
        <v>97.9</v>
      </c>
      <c r="R20" s="79"/>
      <c r="S20" s="79"/>
    </row>
    <row r="21" spans="1:60" s="3" customFormat="1" ht="69" customHeight="1">
      <c r="A21" s="156">
        <v>15</v>
      </c>
      <c r="B21" s="169" t="s">
        <v>99</v>
      </c>
      <c r="C21" s="75">
        <f t="shared" si="0"/>
        <v>1025198.55</v>
      </c>
      <c r="D21" s="65">
        <f t="shared" si="2"/>
        <v>1003669.38</v>
      </c>
      <c r="E21" s="65">
        <v>1025198.55</v>
      </c>
      <c r="F21" s="61"/>
      <c r="G21" s="62"/>
      <c r="H21" s="63"/>
      <c r="I21" s="63"/>
      <c r="J21" s="63"/>
      <c r="K21" s="63"/>
      <c r="L21" s="63"/>
      <c r="M21" s="112">
        <f t="shared" si="1"/>
        <v>21529.17</v>
      </c>
      <c r="N21" s="80">
        <v>0.27</v>
      </c>
      <c r="O21" s="124">
        <v>3.45</v>
      </c>
      <c r="P21" s="131">
        <v>24763.25</v>
      </c>
      <c r="Q21" s="132">
        <v>97.9</v>
      </c>
      <c r="R21" s="79"/>
      <c r="S21" s="79"/>
      <c r="T21" s="9"/>
      <c r="U21" s="9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s="13" customFormat="1" ht="12.75" customHeight="1" thickBot="1">
      <c r="A22" s="157">
        <v>16</v>
      </c>
      <c r="B22" s="170" t="s">
        <v>51</v>
      </c>
      <c r="C22" s="171">
        <f t="shared" si="0"/>
        <v>109948.83</v>
      </c>
      <c r="D22" s="126">
        <f t="shared" si="2"/>
        <v>107639.9</v>
      </c>
      <c r="E22" s="126">
        <v>109948.83</v>
      </c>
      <c r="F22" s="127"/>
      <c r="G22" s="128"/>
      <c r="H22" s="129"/>
      <c r="I22" s="129"/>
      <c r="J22" s="129"/>
      <c r="K22" s="129"/>
      <c r="L22" s="129"/>
      <c r="M22" s="172">
        <f t="shared" si="1"/>
        <v>2308.93</v>
      </c>
      <c r="N22" s="80">
        <v>0.32</v>
      </c>
      <c r="O22" s="124">
        <v>0.37</v>
      </c>
      <c r="P22" s="14">
        <v>24763.25</v>
      </c>
      <c r="Q22" s="130">
        <v>97.9</v>
      </c>
      <c r="R22" s="79"/>
      <c r="S22" s="79"/>
      <c r="T22" s="9"/>
      <c r="U22" s="9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</row>
    <row r="23" spans="1:60" s="3" customFormat="1" ht="15" customHeight="1" thickBot="1">
      <c r="A23" s="252" t="s">
        <v>25</v>
      </c>
      <c r="B23" s="253"/>
      <c r="C23" s="138">
        <f>SUM(C7:C22)</f>
        <v>5114106.39</v>
      </c>
      <c r="D23" s="139">
        <f>SUM(D7:D22)</f>
        <v>5006710.15</v>
      </c>
      <c r="E23" s="125">
        <f>SUM(E7:E22)</f>
        <v>5114106.39</v>
      </c>
      <c r="F23" s="140"/>
      <c r="G23" s="141"/>
      <c r="H23" s="122"/>
      <c r="I23" s="122"/>
      <c r="J23" s="122"/>
      <c r="K23" s="122"/>
      <c r="L23" s="122"/>
      <c r="M23" s="142">
        <f>SUM(M7:M22)</f>
        <v>107396.24</v>
      </c>
      <c r="N23" s="123"/>
      <c r="O23" s="124">
        <v>17.21</v>
      </c>
      <c r="P23" s="14">
        <v>24763.25</v>
      </c>
      <c r="Q23" s="130">
        <v>97.9</v>
      </c>
      <c r="R23" s="79"/>
      <c r="S23" s="79"/>
      <c r="T23" s="9"/>
      <c r="U23" s="9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s="3" customFormat="1" ht="15" customHeight="1" thickBot="1">
      <c r="A24" s="252" t="s">
        <v>100</v>
      </c>
      <c r="B24" s="259"/>
      <c r="C24" s="138">
        <f t="shared" si="0"/>
        <v>83204.52</v>
      </c>
      <c r="D24" s="178">
        <f t="shared" si="2"/>
        <v>81457.23</v>
      </c>
      <c r="E24" s="178">
        <v>1025198.55</v>
      </c>
      <c r="F24" s="140"/>
      <c r="G24" s="141"/>
      <c r="H24" s="122"/>
      <c r="I24" s="122"/>
      <c r="J24" s="122"/>
      <c r="K24" s="122"/>
      <c r="L24" s="122"/>
      <c r="M24" s="219">
        <f t="shared" si="1"/>
        <v>1747.29</v>
      </c>
      <c r="N24" s="123"/>
      <c r="O24" s="124">
        <v>0.28</v>
      </c>
      <c r="P24" s="14">
        <v>24763.25</v>
      </c>
      <c r="Q24" s="130">
        <v>97.9</v>
      </c>
      <c r="R24" s="79"/>
      <c r="S24" s="79"/>
      <c r="T24" s="9"/>
      <c r="U24" s="9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s="3" customFormat="1" ht="15.75" customHeight="1">
      <c r="A25" s="258" t="s">
        <v>101</v>
      </c>
      <c r="B25" s="258"/>
      <c r="C25" s="258"/>
      <c r="D25" s="258"/>
      <c r="E25" s="258"/>
      <c r="F25" s="154"/>
      <c r="G25" s="154"/>
      <c r="H25" s="154"/>
      <c r="I25" s="154"/>
      <c r="J25" s="154"/>
      <c r="K25" s="154"/>
      <c r="L25" s="154"/>
      <c r="M25" s="154"/>
      <c r="N25" s="123"/>
      <c r="O25" s="124"/>
      <c r="P25" s="14">
        <v>109143.53</v>
      </c>
      <c r="Q25" s="79"/>
      <c r="R25" s="79"/>
      <c r="S25" s="79"/>
      <c r="T25" s="9"/>
      <c r="U25" s="9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s="3" customFormat="1" ht="3.75" customHeight="1">
      <c r="A26" s="105"/>
      <c r="B26" s="105"/>
      <c r="C26" s="105"/>
      <c r="D26" s="106"/>
      <c r="E26" s="107"/>
      <c r="F26" s="107"/>
      <c r="G26" s="107"/>
      <c r="H26" s="107"/>
      <c r="I26" s="107"/>
      <c r="J26" s="107"/>
      <c r="K26" s="107"/>
      <c r="L26" s="107"/>
      <c r="M26" s="107"/>
      <c r="N26" s="82"/>
      <c r="O26" s="81"/>
      <c r="P26" s="14"/>
      <c r="Q26" s="79"/>
      <c r="R26" s="79"/>
      <c r="S26" s="79"/>
      <c r="T26" s="9"/>
      <c r="U26" s="9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19" ht="14.25" customHeight="1" thickBot="1">
      <c r="A27" s="257" t="s">
        <v>102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82" t="s">
        <v>69</v>
      </c>
      <c r="O27" s="79"/>
      <c r="P27" s="79"/>
      <c r="Q27" s="79"/>
      <c r="R27" s="79"/>
      <c r="S27" s="79"/>
    </row>
    <row r="28" spans="1:19" ht="31.5" customHeight="1" thickBot="1">
      <c r="A28" s="98"/>
      <c r="B28" s="260" t="s">
        <v>62</v>
      </c>
      <c r="C28" s="261"/>
      <c r="D28" s="97" t="s">
        <v>56</v>
      </c>
      <c r="E28" s="228" t="s">
        <v>63</v>
      </c>
      <c r="F28" s="229"/>
      <c r="G28" s="229"/>
      <c r="H28" s="230"/>
      <c r="I28" s="99"/>
      <c r="J28" s="99"/>
      <c r="K28" s="99"/>
      <c r="L28" s="99"/>
      <c r="M28" s="100" t="s">
        <v>64</v>
      </c>
      <c r="N28" s="82"/>
      <c r="O28" s="79"/>
      <c r="P28" s="79"/>
      <c r="Q28" s="79"/>
      <c r="R28" s="79"/>
      <c r="S28" s="79"/>
    </row>
    <row r="29" spans="1:19" ht="14.25" customHeight="1">
      <c r="A29" s="190">
        <v>1</v>
      </c>
      <c r="B29" s="236" t="s">
        <v>79</v>
      </c>
      <c r="C29" s="237"/>
      <c r="D29" s="191" t="s">
        <v>76</v>
      </c>
      <c r="E29" s="191">
        <v>1</v>
      </c>
      <c r="F29" s="191"/>
      <c r="G29" s="191"/>
      <c r="H29" s="191"/>
      <c r="I29" s="191"/>
      <c r="J29" s="191"/>
      <c r="K29" s="191"/>
      <c r="L29" s="191"/>
      <c r="M29" s="185">
        <f>N29*1000</f>
        <v>35079</v>
      </c>
      <c r="N29" s="113">
        <v>35.079</v>
      </c>
      <c r="O29" s="79"/>
      <c r="P29" s="79"/>
      <c r="Q29" s="79"/>
      <c r="R29" s="79"/>
      <c r="S29" s="79"/>
    </row>
    <row r="30" spans="1:19" ht="22.5" customHeight="1">
      <c r="A30" s="192">
        <v>2</v>
      </c>
      <c r="B30" s="173" t="s">
        <v>78</v>
      </c>
      <c r="C30" s="174"/>
      <c r="D30" s="74" t="s">
        <v>77</v>
      </c>
      <c r="E30" s="193">
        <v>10.8</v>
      </c>
      <c r="F30" s="133"/>
      <c r="G30" s="194"/>
      <c r="H30" s="63"/>
      <c r="I30" s="63"/>
      <c r="J30" s="63"/>
      <c r="K30" s="63"/>
      <c r="L30" s="63"/>
      <c r="M30" s="185">
        <f aca="true" t="shared" si="3" ref="M30:M38">N30*1000</f>
        <v>11099</v>
      </c>
      <c r="N30" s="115">
        <v>11.099</v>
      </c>
      <c r="O30" s="79">
        <v>6.28</v>
      </c>
      <c r="P30" s="79"/>
      <c r="Q30" s="79"/>
      <c r="R30" s="79"/>
      <c r="S30" s="79"/>
    </row>
    <row r="31" spans="1:19" ht="14.25" customHeight="1">
      <c r="A31" s="192">
        <v>3</v>
      </c>
      <c r="B31" s="238" t="s">
        <v>80</v>
      </c>
      <c r="C31" s="239"/>
      <c r="D31" s="191" t="s">
        <v>76</v>
      </c>
      <c r="E31" s="191">
        <v>1</v>
      </c>
      <c r="F31" s="133"/>
      <c r="G31" s="194"/>
      <c r="H31" s="63"/>
      <c r="I31" s="63"/>
      <c r="J31" s="63"/>
      <c r="K31" s="63"/>
      <c r="L31" s="63"/>
      <c r="M31" s="185">
        <f t="shared" si="3"/>
        <v>10445</v>
      </c>
      <c r="N31" s="113">
        <v>10.445</v>
      </c>
      <c r="O31" s="79">
        <v>187.7</v>
      </c>
      <c r="P31" s="79"/>
      <c r="Q31" s="79"/>
      <c r="R31" s="79"/>
      <c r="S31" s="79"/>
    </row>
    <row r="32" spans="1:19" ht="12.75" customHeight="1">
      <c r="A32" s="192">
        <v>4</v>
      </c>
      <c r="B32" s="173" t="s">
        <v>83</v>
      </c>
      <c r="C32" s="174"/>
      <c r="D32" s="74" t="s">
        <v>81</v>
      </c>
      <c r="E32" s="193">
        <v>189</v>
      </c>
      <c r="F32" s="133"/>
      <c r="G32" s="194"/>
      <c r="H32" s="63"/>
      <c r="I32" s="63"/>
      <c r="J32" s="63"/>
      <c r="K32" s="63"/>
      <c r="L32" s="63"/>
      <c r="M32" s="185">
        <f t="shared" si="3"/>
        <v>52970</v>
      </c>
      <c r="N32" s="113">
        <v>52.97</v>
      </c>
      <c r="O32" s="79">
        <v>73.08</v>
      </c>
      <c r="P32" s="79"/>
      <c r="Q32" s="79"/>
      <c r="R32" s="79"/>
      <c r="S32" s="79"/>
    </row>
    <row r="33" spans="1:19" ht="14.25" customHeight="1">
      <c r="A33" s="192">
        <v>5</v>
      </c>
      <c r="B33" s="173" t="s">
        <v>82</v>
      </c>
      <c r="C33" s="174"/>
      <c r="D33" s="74" t="s">
        <v>77</v>
      </c>
      <c r="E33" s="193">
        <v>22</v>
      </c>
      <c r="F33" s="133"/>
      <c r="G33" s="194"/>
      <c r="H33" s="63"/>
      <c r="I33" s="63"/>
      <c r="J33" s="63"/>
      <c r="K33" s="63"/>
      <c r="L33" s="63"/>
      <c r="M33" s="185">
        <f t="shared" si="3"/>
        <v>14732</v>
      </c>
      <c r="N33" s="113">
        <v>14.732</v>
      </c>
      <c r="O33" s="79">
        <v>8.005</v>
      </c>
      <c r="P33" s="79"/>
      <c r="Q33" s="79"/>
      <c r="R33" s="79"/>
      <c r="S33" s="79"/>
    </row>
    <row r="34" spans="1:19" ht="14.25" customHeight="1">
      <c r="A34" s="192">
        <v>6</v>
      </c>
      <c r="B34" s="173" t="s">
        <v>73</v>
      </c>
      <c r="C34" s="174"/>
      <c r="D34" s="74" t="s">
        <v>77</v>
      </c>
      <c r="E34" s="193">
        <v>1.5</v>
      </c>
      <c r="F34" s="133"/>
      <c r="G34" s="194"/>
      <c r="H34" s="63"/>
      <c r="I34" s="63"/>
      <c r="J34" s="63"/>
      <c r="K34" s="63"/>
      <c r="L34" s="63"/>
      <c r="M34" s="185">
        <f t="shared" si="3"/>
        <v>2790</v>
      </c>
      <c r="N34" s="113">
        <v>2.79</v>
      </c>
      <c r="O34" s="79">
        <v>16.147</v>
      </c>
      <c r="P34" s="79"/>
      <c r="Q34" s="79"/>
      <c r="R34" s="79"/>
      <c r="S34" s="79"/>
    </row>
    <row r="35" spans="1:19" ht="14.25" customHeight="1">
      <c r="A35" s="192">
        <v>7</v>
      </c>
      <c r="B35" s="173" t="s">
        <v>84</v>
      </c>
      <c r="C35" s="174"/>
      <c r="D35" s="74" t="s">
        <v>77</v>
      </c>
      <c r="E35" s="193">
        <v>82</v>
      </c>
      <c r="F35" s="133"/>
      <c r="G35" s="194"/>
      <c r="H35" s="63"/>
      <c r="I35" s="63"/>
      <c r="J35" s="63"/>
      <c r="K35" s="63"/>
      <c r="L35" s="63"/>
      <c r="M35" s="185">
        <f t="shared" si="3"/>
        <v>49838</v>
      </c>
      <c r="N35" s="113">
        <v>49.838</v>
      </c>
      <c r="O35" s="79">
        <v>4.598</v>
      </c>
      <c r="P35" s="79"/>
      <c r="Q35" s="79"/>
      <c r="R35" s="79"/>
      <c r="S35" s="79"/>
    </row>
    <row r="36" spans="1:19" ht="14.25" customHeight="1">
      <c r="A36" s="192">
        <v>8</v>
      </c>
      <c r="B36" s="173" t="s">
        <v>74</v>
      </c>
      <c r="C36" s="174"/>
      <c r="D36" s="195" t="s">
        <v>85</v>
      </c>
      <c r="E36" s="196">
        <v>3</v>
      </c>
      <c r="F36" s="197"/>
      <c r="G36" s="194"/>
      <c r="H36" s="63"/>
      <c r="I36" s="63"/>
      <c r="J36" s="63"/>
      <c r="K36" s="63"/>
      <c r="L36" s="63"/>
      <c r="M36" s="186">
        <f t="shared" si="3"/>
        <v>7221</v>
      </c>
      <c r="N36" s="113">
        <v>7.221</v>
      </c>
      <c r="O36" s="79">
        <v>4.812</v>
      </c>
      <c r="P36" s="79"/>
      <c r="Q36" s="79"/>
      <c r="R36" s="79"/>
      <c r="S36" s="79"/>
    </row>
    <row r="37" spans="1:19" ht="14.25" customHeight="1">
      <c r="A37" s="198">
        <v>9</v>
      </c>
      <c r="B37" s="240" t="s">
        <v>75</v>
      </c>
      <c r="C37" s="240"/>
      <c r="D37" s="195" t="s">
        <v>86</v>
      </c>
      <c r="E37" s="196">
        <v>1</v>
      </c>
      <c r="F37" s="197"/>
      <c r="G37" s="194"/>
      <c r="H37" s="63"/>
      <c r="I37" s="63"/>
      <c r="J37" s="63"/>
      <c r="K37" s="63"/>
      <c r="L37" s="63"/>
      <c r="M37" s="187">
        <f t="shared" si="3"/>
        <v>33821</v>
      </c>
      <c r="N37" s="113">
        <v>33.821</v>
      </c>
      <c r="O37" s="79">
        <v>5.95</v>
      </c>
      <c r="P37" s="79"/>
      <c r="Q37" s="79"/>
      <c r="R37" s="79"/>
      <c r="S37" s="79"/>
    </row>
    <row r="38" spans="1:19" ht="15" customHeight="1">
      <c r="A38" s="175">
        <v>10</v>
      </c>
      <c r="B38" s="240" t="s">
        <v>87</v>
      </c>
      <c r="C38" s="240"/>
      <c r="D38" s="195" t="s">
        <v>76</v>
      </c>
      <c r="E38" s="195">
        <v>1</v>
      </c>
      <c r="F38" s="197"/>
      <c r="G38" s="194"/>
      <c r="H38" s="63"/>
      <c r="I38" s="63"/>
      <c r="J38" s="63"/>
      <c r="K38" s="63"/>
      <c r="L38" s="63"/>
      <c r="M38" s="187">
        <f t="shared" si="3"/>
        <v>48141</v>
      </c>
      <c r="N38" s="113">
        <v>48.141</v>
      </c>
      <c r="O38" s="79">
        <v>19.99</v>
      </c>
      <c r="P38" s="79"/>
      <c r="Q38" s="79"/>
      <c r="R38" s="79"/>
      <c r="S38" s="79"/>
    </row>
    <row r="39" spans="1:19" ht="12.75" customHeight="1">
      <c r="A39" s="175">
        <v>11</v>
      </c>
      <c r="B39" s="223" t="s">
        <v>88</v>
      </c>
      <c r="C39" s="223"/>
      <c r="D39" s="74" t="s">
        <v>77</v>
      </c>
      <c r="E39" s="195">
        <v>241.4</v>
      </c>
      <c r="F39" s="197"/>
      <c r="G39" s="194"/>
      <c r="H39" s="63"/>
      <c r="I39" s="63"/>
      <c r="J39" s="63"/>
      <c r="K39" s="63"/>
      <c r="L39" s="63"/>
      <c r="M39" s="187">
        <f>N39*1000</f>
        <v>138073</v>
      </c>
      <c r="N39" s="117">
        <v>138.073</v>
      </c>
      <c r="O39" s="79"/>
      <c r="P39" s="79"/>
      <c r="Q39" s="79"/>
      <c r="R39" s="79"/>
      <c r="S39" s="79"/>
    </row>
    <row r="40" spans="1:19" ht="14.25" customHeight="1">
      <c r="A40" s="192">
        <v>12</v>
      </c>
      <c r="B40" s="223" t="s">
        <v>89</v>
      </c>
      <c r="C40" s="223"/>
      <c r="D40" s="74" t="s">
        <v>77</v>
      </c>
      <c r="E40" s="195">
        <v>8</v>
      </c>
      <c r="F40" s="197"/>
      <c r="G40" s="194"/>
      <c r="H40" s="63"/>
      <c r="I40" s="63"/>
      <c r="J40" s="63"/>
      <c r="K40" s="63"/>
      <c r="L40" s="63"/>
      <c r="M40" s="187">
        <f aca="true" t="shared" si="4" ref="M40:M49">N40*1000</f>
        <v>11163</v>
      </c>
      <c r="N40" s="117">
        <v>11.163</v>
      </c>
      <c r="O40" s="79"/>
      <c r="P40" s="79"/>
      <c r="Q40" s="79"/>
      <c r="R40" s="79"/>
      <c r="S40" s="79"/>
    </row>
    <row r="41" spans="1:19" ht="14.25" customHeight="1">
      <c r="A41" s="192">
        <v>13</v>
      </c>
      <c r="B41" s="223" t="s">
        <v>90</v>
      </c>
      <c r="C41" s="223"/>
      <c r="D41" s="195" t="s">
        <v>103</v>
      </c>
      <c r="E41" s="195">
        <v>3</v>
      </c>
      <c r="F41" s="197"/>
      <c r="G41" s="194"/>
      <c r="H41" s="63"/>
      <c r="I41" s="63"/>
      <c r="J41" s="63"/>
      <c r="K41" s="63"/>
      <c r="L41" s="63"/>
      <c r="M41" s="187">
        <f t="shared" si="4"/>
        <v>6645</v>
      </c>
      <c r="N41" s="117">
        <v>6.645</v>
      </c>
      <c r="O41" s="79"/>
      <c r="P41" s="79"/>
      <c r="Q41" s="79"/>
      <c r="R41" s="79"/>
      <c r="S41" s="79"/>
    </row>
    <row r="42" spans="1:19" ht="23.25" customHeight="1">
      <c r="A42" s="192">
        <v>14</v>
      </c>
      <c r="B42" s="223" t="s">
        <v>91</v>
      </c>
      <c r="C42" s="223"/>
      <c r="D42" s="74" t="s">
        <v>77</v>
      </c>
      <c r="E42" s="195">
        <v>130</v>
      </c>
      <c r="F42" s="197"/>
      <c r="G42" s="194"/>
      <c r="H42" s="63"/>
      <c r="I42" s="63"/>
      <c r="J42" s="63"/>
      <c r="K42" s="63"/>
      <c r="L42" s="63"/>
      <c r="M42" s="187">
        <f t="shared" si="4"/>
        <v>174477</v>
      </c>
      <c r="N42" s="117">
        <v>174.477</v>
      </c>
      <c r="O42" s="79"/>
      <c r="P42" s="79"/>
      <c r="Q42" s="79"/>
      <c r="R42" s="79"/>
      <c r="S42" s="79"/>
    </row>
    <row r="43" spans="1:19" ht="15" customHeight="1">
      <c r="A43" s="199">
        <v>15</v>
      </c>
      <c r="B43" s="223" t="s">
        <v>92</v>
      </c>
      <c r="C43" s="223"/>
      <c r="D43" s="195" t="s">
        <v>103</v>
      </c>
      <c r="E43" s="195">
        <v>14</v>
      </c>
      <c r="F43" s="197"/>
      <c r="G43" s="194"/>
      <c r="H43" s="63"/>
      <c r="I43" s="63"/>
      <c r="J43" s="63"/>
      <c r="K43" s="63"/>
      <c r="L43" s="63"/>
      <c r="M43" s="187">
        <f t="shared" si="4"/>
        <v>7655</v>
      </c>
      <c r="N43" s="117">
        <v>7.655</v>
      </c>
      <c r="O43" s="79"/>
      <c r="P43" s="79"/>
      <c r="Q43" s="79"/>
      <c r="R43" s="79"/>
      <c r="S43" s="79"/>
    </row>
    <row r="44" spans="1:19" ht="15" customHeight="1">
      <c r="A44" s="192">
        <v>10</v>
      </c>
      <c r="B44" s="223" t="s">
        <v>93</v>
      </c>
      <c r="C44" s="223"/>
      <c r="D44" s="74" t="s">
        <v>77</v>
      </c>
      <c r="E44" s="195">
        <v>60</v>
      </c>
      <c r="F44" s="197"/>
      <c r="G44" s="194"/>
      <c r="H44" s="63"/>
      <c r="I44" s="63"/>
      <c r="J44" s="63"/>
      <c r="K44" s="63"/>
      <c r="L44" s="63"/>
      <c r="M44" s="187">
        <f t="shared" si="4"/>
        <v>88504</v>
      </c>
      <c r="N44" s="117">
        <v>88.504</v>
      </c>
      <c r="O44" s="79"/>
      <c r="P44" s="79"/>
      <c r="Q44" s="79"/>
      <c r="R44" s="79"/>
      <c r="S44" s="79"/>
    </row>
    <row r="45" spans="1:19" ht="17.25" customHeight="1">
      <c r="A45" s="192">
        <v>11</v>
      </c>
      <c r="B45" s="223" t="s">
        <v>94</v>
      </c>
      <c r="C45" s="223"/>
      <c r="D45" s="195" t="s">
        <v>81</v>
      </c>
      <c r="E45" s="195">
        <v>9</v>
      </c>
      <c r="F45" s="197"/>
      <c r="G45" s="194"/>
      <c r="H45" s="63"/>
      <c r="I45" s="63"/>
      <c r="J45" s="63"/>
      <c r="K45" s="63"/>
      <c r="L45" s="63"/>
      <c r="M45" s="187">
        <f t="shared" si="4"/>
        <v>11108</v>
      </c>
      <c r="N45" s="117">
        <v>11.108</v>
      </c>
      <c r="O45" s="79"/>
      <c r="P45" s="79"/>
      <c r="Q45" s="79"/>
      <c r="R45" s="79"/>
      <c r="S45" s="79"/>
    </row>
    <row r="46" spans="1:19" ht="11.25" customHeight="1">
      <c r="A46" s="192">
        <v>12</v>
      </c>
      <c r="B46" s="223" t="s">
        <v>95</v>
      </c>
      <c r="C46" s="223"/>
      <c r="D46" s="74" t="s">
        <v>77</v>
      </c>
      <c r="E46" s="195">
        <v>116</v>
      </c>
      <c r="F46" s="197"/>
      <c r="G46" s="194"/>
      <c r="H46" s="63"/>
      <c r="I46" s="63"/>
      <c r="J46" s="63"/>
      <c r="K46" s="63"/>
      <c r="L46" s="63"/>
      <c r="M46" s="187">
        <f t="shared" si="4"/>
        <v>68577</v>
      </c>
      <c r="N46" s="117">
        <v>68.577</v>
      </c>
      <c r="O46" s="79"/>
      <c r="P46" s="79"/>
      <c r="Q46" s="79"/>
      <c r="R46" s="79"/>
      <c r="S46" s="79"/>
    </row>
    <row r="47" spans="1:19" ht="17.25" customHeight="1">
      <c r="A47" s="192">
        <v>14</v>
      </c>
      <c r="B47" s="223" t="s">
        <v>96</v>
      </c>
      <c r="C47" s="223"/>
      <c r="D47" s="195" t="s">
        <v>103</v>
      </c>
      <c r="E47" s="195">
        <v>10</v>
      </c>
      <c r="F47" s="197"/>
      <c r="G47" s="194"/>
      <c r="H47" s="63"/>
      <c r="I47" s="63"/>
      <c r="J47" s="63"/>
      <c r="K47" s="63"/>
      <c r="L47" s="63"/>
      <c r="M47" s="187">
        <f t="shared" si="4"/>
        <v>99774</v>
      </c>
      <c r="N47" s="117">
        <v>99.774</v>
      </c>
      <c r="O47" s="79"/>
      <c r="P47" s="79"/>
      <c r="Q47" s="79"/>
      <c r="R47" s="79"/>
      <c r="S47" s="79"/>
    </row>
    <row r="48" spans="1:19" ht="13.5" customHeight="1">
      <c r="A48" s="199">
        <v>15</v>
      </c>
      <c r="B48" s="223" t="s">
        <v>97</v>
      </c>
      <c r="C48" s="223"/>
      <c r="D48" s="195" t="s">
        <v>103</v>
      </c>
      <c r="E48" s="195">
        <v>2</v>
      </c>
      <c r="F48" s="197"/>
      <c r="G48" s="194"/>
      <c r="H48" s="63"/>
      <c r="I48" s="63"/>
      <c r="J48" s="63"/>
      <c r="K48" s="63"/>
      <c r="L48" s="63"/>
      <c r="M48" s="187">
        <f t="shared" si="4"/>
        <v>5552</v>
      </c>
      <c r="N48" s="117">
        <v>5.552</v>
      </c>
      <c r="O48" s="79"/>
      <c r="P48" s="79"/>
      <c r="Q48" s="79"/>
      <c r="R48" s="79"/>
      <c r="S48" s="79"/>
    </row>
    <row r="49" spans="1:19" ht="17.25" customHeight="1" thickBot="1">
      <c r="A49" s="176">
        <v>16</v>
      </c>
      <c r="B49" s="227" t="s">
        <v>98</v>
      </c>
      <c r="C49" s="227"/>
      <c r="D49" s="104" t="s">
        <v>77</v>
      </c>
      <c r="E49" s="118">
        <v>900</v>
      </c>
      <c r="F49" s="119"/>
      <c r="G49" s="120"/>
      <c r="H49" s="121"/>
      <c r="I49" s="121"/>
      <c r="J49" s="121"/>
      <c r="K49" s="121"/>
      <c r="L49" s="121"/>
      <c r="M49" s="188">
        <f t="shared" si="4"/>
        <v>141816</v>
      </c>
      <c r="N49" s="117">
        <v>141.816</v>
      </c>
      <c r="O49" s="79"/>
      <c r="P49" s="79"/>
      <c r="Q49" s="79"/>
      <c r="R49" s="79"/>
      <c r="S49" s="79"/>
    </row>
    <row r="50" spans="1:19" ht="18" customHeight="1" thickBot="1">
      <c r="A50" s="177"/>
      <c r="B50" s="244" t="s">
        <v>68</v>
      </c>
      <c r="C50" s="244"/>
      <c r="D50" s="116"/>
      <c r="E50" s="178"/>
      <c r="F50" s="179"/>
      <c r="G50" s="180"/>
      <c r="H50" s="181"/>
      <c r="I50" s="181"/>
      <c r="J50" s="181"/>
      <c r="K50" s="181"/>
      <c r="L50" s="181"/>
      <c r="M50" s="189">
        <f>SUM(M29:M49)</f>
        <v>1019480</v>
      </c>
      <c r="N50" s="114"/>
      <c r="O50" s="79"/>
      <c r="P50" s="79"/>
      <c r="Q50" s="79"/>
      <c r="R50" s="79"/>
      <c r="S50" s="79"/>
    </row>
    <row r="51" spans="1:19" ht="18" customHeight="1" thickBot="1">
      <c r="A51" s="220" t="s">
        <v>107</v>
      </c>
      <c r="B51" s="221"/>
      <c r="C51" s="222"/>
      <c r="D51" s="222"/>
      <c r="E51" s="213"/>
      <c r="F51" s="182"/>
      <c r="G51" s="183"/>
      <c r="H51" s="184"/>
      <c r="I51" s="184"/>
      <c r="J51" s="184"/>
      <c r="K51" s="184"/>
      <c r="L51" s="184"/>
      <c r="M51" s="212"/>
      <c r="N51" s="114">
        <v>964.876</v>
      </c>
      <c r="O51" s="79"/>
      <c r="P51" s="79"/>
      <c r="Q51" s="79"/>
      <c r="R51" s="79"/>
      <c r="S51" s="79"/>
    </row>
    <row r="52" spans="1:19" ht="13.5" customHeight="1" thickBot="1">
      <c r="A52" s="224" t="s">
        <v>108</v>
      </c>
      <c r="B52" s="225"/>
      <c r="C52" s="225"/>
      <c r="D52" s="226"/>
      <c r="E52" s="214"/>
      <c r="F52" s="215"/>
      <c r="G52" s="216"/>
      <c r="H52" s="217"/>
      <c r="I52" s="217"/>
      <c r="J52" s="217"/>
      <c r="K52" s="217"/>
      <c r="L52" s="217"/>
      <c r="M52" s="218">
        <v>964876</v>
      </c>
      <c r="N52" s="114"/>
      <c r="O52" s="79"/>
      <c r="P52" s="79"/>
      <c r="Q52" s="79"/>
      <c r="R52" s="79"/>
      <c r="S52" s="79"/>
    </row>
    <row r="53" spans="1:19" ht="15.75" customHeight="1" thickBot="1">
      <c r="A53" s="224" t="s">
        <v>109</v>
      </c>
      <c r="B53" s="225"/>
      <c r="C53" s="225"/>
      <c r="D53" s="226"/>
      <c r="E53" s="214"/>
      <c r="F53" s="215"/>
      <c r="G53" s="216"/>
      <c r="H53" s="217"/>
      <c r="I53" s="217"/>
      <c r="J53" s="217"/>
      <c r="K53" s="217"/>
      <c r="L53" s="217"/>
      <c r="M53" s="218">
        <v>50120</v>
      </c>
      <c r="N53" s="114"/>
      <c r="O53" s="79"/>
      <c r="P53" s="79"/>
      <c r="Q53" s="79"/>
      <c r="R53" s="79"/>
      <c r="S53" s="79"/>
    </row>
    <row r="54" spans="1:19" ht="11.25" customHeight="1" thickBot="1">
      <c r="A54" s="247" t="s">
        <v>110</v>
      </c>
      <c r="B54" s="244"/>
      <c r="C54" s="244"/>
      <c r="D54" s="248"/>
      <c r="E54" s="214"/>
      <c r="F54" s="215"/>
      <c r="G54" s="216"/>
      <c r="H54" s="217"/>
      <c r="I54" s="217"/>
      <c r="J54" s="217"/>
      <c r="K54" s="217"/>
      <c r="L54" s="217"/>
      <c r="M54" s="218">
        <f>SUM(M52:M53)</f>
        <v>1014996</v>
      </c>
      <c r="N54" s="114"/>
      <c r="O54" s="79"/>
      <c r="P54" s="79"/>
      <c r="Q54" s="79"/>
      <c r="R54" s="79"/>
      <c r="S54" s="79"/>
    </row>
    <row r="55" spans="1:19" ht="15" customHeight="1" thickBot="1">
      <c r="A55" s="249" t="s">
        <v>111</v>
      </c>
      <c r="B55" s="250"/>
      <c r="C55" s="250"/>
      <c r="D55" s="250"/>
      <c r="E55" s="214"/>
      <c r="F55" s="215"/>
      <c r="G55" s="216"/>
      <c r="H55" s="217"/>
      <c r="I55" s="217"/>
      <c r="J55" s="217"/>
      <c r="K55" s="217"/>
      <c r="L55" s="217"/>
      <c r="M55" s="218">
        <f>M54-M50</f>
        <v>-4484</v>
      </c>
      <c r="N55" s="114"/>
      <c r="O55" s="79"/>
      <c r="P55" s="79"/>
      <c r="Q55" s="79"/>
      <c r="R55" s="79"/>
      <c r="S55" s="79"/>
    </row>
    <row r="56" spans="1:19" ht="12.75" customHeight="1">
      <c r="A56" s="200" t="s">
        <v>70</v>
      </c>
      <c r="B56" s="200"/>
      <c r="C56" s="59"/>
      <c r="D56" s="59"/>
      <c r="E56" s="201"/>
      <c r="F56" s="202"/>
      <c r="G56" s="201"/>
      <c r="H56" s="201"/>
      <c r="I56" s="201"/>
      <c r="J56" s="201"/>
      <c r="K56" s="201"/>
      <c r="L56" s="201"/>
      <c r="M56" s="203"/>
      <c r="N56" s="84"/>
      <c r="O56" s="79"/>
      <c r="P56" s="79"/>
      <c r="Q56" s="79"/>
      <c r="R56" s="79"/>
      <c r="S56" s="79"/>
    </row>
    <row r="57" spans="1:19" ht="19.5" customHeight="1" thickBot="1">
      <c r="A57" s="204" t="s">
        <v>104</v>
      </c>
      <c r="B57" s="204"/>
      <c r="C57" s="205"/>
      <c r="D57" s="205"/>
      <c r="E57" s="206"/>
      <c r="F57" s="207"/>
      <c r="G57" s="208"/>
      <c r="H57" s="208"/>
      <c r="I57" s="208"/>
      <c r="J57" s="208"/>
      <c r="K57" s="208"/>
      <c r="L57" s="208"/>
      <c r="M57" s="209"/>
      <c r="N57" s="84"/>
      <c r="O57" s="79"/>
      <c r="P57" s="79"/>
      <c r="Q57" s="79"/>
      <c r="R57" s="79"/>
      <c r="S57" s="79"/>
    </row>
    <row r="58" spans="1:19" ht="12.75" customHeight="1" thickBot="1">
      <c r="A58" s="145"/>
      <c r="B58" s="145"/>
      <c r="C58" s="145"/>
      <c r="D58" s="145"/>
      <c r="E58" s="146"/>
      <c r="F58" s="147"/>
      <c r="G58" s="148"/>
      <c r="H58" s="148"/>
      <c r="I58" s="148"/>
      <c r="J58" s="148"/>
      <c r="K58" s="148"/>
      <c r="L58" s="148"/>
      <c r="M58" s="148"/>
      <c r="N58" s="84"/>
      <c r="O58" s="79"/>
      <c r="P58" s="79"/>
      <c r="Q58" s="79"/>
      <c r="R58" s="79"/>
      <c r="S58" s="79"/>
    </row>
    <row r="59" spans="1:60" ht="16.5" customHeight="1" thickBot="1">
      <c r="A59" s="149" t="s">
        <v>105</v>
      </c>
      <c r="B59" s="88"/>
      <c r="C59" s="89"/>
      <c r="D59" s="89"/>
      <c r="E59" s="90"/>
      <c r="F59" s="90"/>
      <c r="G59" s="90"/>
      <c r="H59" s="90"/>
      <c r="I59" s="90"/>
      <c r="J59" s="90"/>
      <c r="K59" s="90"/>
      <c r="L59" s="90"/>
      <c r="M59" s="91"/>
      <c r="N59" s="83"/>
      <c r="O59" s="79"/>
      <c r="P59" s="14"/>
      <c r="Q59" s="14"/>
      <c r="R59" s="14"/>
      <c r="S59" s="14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</row>
    <row r="60" spans="1:30" ht="26.25" thickBot="1">
      <c r="A60" s="150"/>
      <c r="B60" s="233" t="s">
        <v>55</v>
      </c>
      <c r="C60" s="234"/>
      <c r="D60" s="235"/>
      <c r="E60" s="76" t="s">
        <v>56</v>
      </c>
      <c r="F60" s="77"/>
      <c r="G60" s="77"/>
      <c r="H60" s="77"/>
      <c r="I60" s="77"/>
      <c r="J60" s="77"/>
      <c r="K60" s="77"/>
      <c r="L60" s="77"/>
      <c r="M60" s="86" t="s">
        <v>67</v>
      </c>
      <c r="N60" s="79" t="s">
        <v>61</v>
      </c>
      <c r="P60" s="14"/>
      <c r="Q60" s="14"/>
      <c r="R60" s="14"/>
      <c r="S60" s="14"/>
      <c r="T60" s="14"/>
      <c r="U60" s="14"/>
      <c r="V60" s="39"/>
      <c r="W60" s="39"/>
      <c r="X60" s="39"/>
      <c r="Y60" s="39"/>
      <c r="Z60" s="39"/>
      <c r="AA60" s="39"/>
      <c r="AB60" s="39"/>
      <c r="AC60" s="39"/>
      <c r="AD60" s="39"/>
    </row>
    <row r="61" spans="1:29" ht="12.75">
      <c r="A61" s="92">
        <v>1</v>
      </c>
      <c r="B61" s="245" t="s">
        <v>52</v>
      </c>
      <c r="C61" s="246"/>
      <c r="D61" s="246"/>
      <c r="E61" s="101" t="s">
        <v>66</v>
      </c>
      <c r="F61" s="102"/>
      <c r="G61" s="102"/>
      <c r="H61" s="102"/>
      <c r="I61" s="102"/>
      <c r="J61" s="102"/>
      <c r="K61" s="102"/>
      <c r="L61" s="102"/>
      <c r="M61" s="103">
        <v>408</v>
      </c>
      <c r="Q61" s="14"/>
      <c r="R61" s="14"/>
      <c r="S61" s="14"/>
      <c r="T61" s="14"/>
      <c r="U61" s="14"/>
      <c r="V61" s="39"/>
      <c r="W61" s="39"/>
      <c r="X61" s="39"/>
      <c r="Y61" s="39"/>
      <c r="Z61" s="39"/>
      <c r="AA61" s="39"/>
      <c r="AB61" s="39"/>
      <c r="AC61" s="39"/>
    </row>
    <row r="62" spans="1:29" ht="12.75">
      <c r="A62" s="87">
        <v>2</v>
      </c>
      <c r="B62" s="232" t="s">
        <v>53</v>
      </c>
      <c r="C62" s="232"/>
      <c r="D62" s="232"/>
      <c r="E62" s="74" t="s">
        <v>66</v>
      </c>
      <c r="F62" s="60"/>
      <c r="G62" s="73"/>
      <c r="H62" s="73"/>
      <c r="I62" s="73"/>
      <c r="J62" s="73"/>
      <c r="K62" s="73"/>
      <c r="L62" s="73"/>
      <c r="M62" s="85">
        <v>61</v>
      </c>
      <c r="Q62" s="14"/>
      <c r="R62" s="14"/>
      <c r="S62" s="14"/>
      <c r="T62" s="14"/>
      <c r="U62" s="14"/>
      <c r="V62" s="39"/>
      <c r="W62" s="39"/>
      <c r="X62" s="39"/>
      <c r="Y62" s="39"/>
      <c r="Z62" s="39"/>
      <c r="AA62" s="39"/>
      <c r="AB62" s="39"/>
      <c r="AC62" s="39"/>
    </row>
    <row r="63" spans="1:29" ht="12.75">
      <c r="A63" s="87">
        <v>3</v>
      </c>
      <c r="B63" s="232" t="s">
        <v>54</v>
      </c>
      <c r="C63" s="232"/>
      <c r="D63" s="232"/>
      <c r="E63" s="74" t="s">
        <v>66</v>
      </c>
      <c r="F63" s="60"/>
      <c r="G63" s="73"/>
      <c r="H63" s="73"/>
      <c r="I63" s="73"/>
      <c r="J63" s="73"/>
      <c r="K63" s="73"/>
      <c r="L63" s="73"/>
      <c r="M63" s="85">
        <v>4</v>
      </c>
      <c r="Q63" s="14"/>
      <c r="R63" s="14"/>
      <c r="S63" s="14"/>
      <c r="T63" s="14"/>
      <c r="U63" s="14"/>
      <c r="V63" s="39"/>
      <c r="W63" s="39"/>
      <c r="X63" s="39"/>
      <c r="Y63" s="39"/>
      <c r="Z63" s="39"/>
      <c r="AA63" s="39"/>
      <c r="AB63" s="39"/>
      <c r="AC63" s="39"/>
    </row>
    <row r="64" spans="1:13" ht="13.5" thickBot="1">
      <c r="A64" s="87">
        <v>4</v>
      </c>
      <c r="B64" s="242" t="s">
        <v>60</v>
      </c>
      <c r="C64" s="242"/>
      <c r="D64" s="242"/>
      <c r="E64" s="93" t="s">
        <v>66</v>
      </c>
      <c r="F64" s="94"/>
      <c r="G64" s="95"/>
      <c r="H64" s="95"/>
      <c r="I64" s="95"/>
      <c r="J64" s="95"/>
      <c r="K64" s="95"/>
      <c r="L64" s="95"/>
      <c r="M64" s="96">
        <v>28</v>
      </c>
    </row>
    <row r="65" spans="1:13" ht="8.25" customHeight="1">
      <c r="A65" s="72"/>
      <c r="B65" s="71"/>
      <c r="C65" s="71"/>
      <c r="D65" s="71"/>
      <c r="E65" s="22"/>
      <c r="F65" s="21"/>
      <c r="G65" s="20"/>
      <c r="H65" s="20"/>
      <c r="I65" s="20"/>
      <c r="J65" s="20"/>
      <c r="K65" s="20"/>
      <c r="L65" s="20"/>
      <c r="M65" s="20"/>
    </row>
    <row r="66" spans="1:13" ht="12.75">
      <c r="A66" s="151"/>
      <c r="B66" s="243" t="s">
        <v>71</v>
      </c>
      <c r="C66" s="243"/>
      <c r="D66" s="243"/>
      <c r="E66" s="243"/>
      <c r="F66" s="21"/>
      <c r="G66" s="20"/>
      <c r="H66" s="20"/>
      <c r="I66" s="20"/>
      <c r="J66" s="20"/>
      <c r="K66" s="20"/>
      <c r="L66" s="20"/>
      <c r="M66" s="20"/>
    </row>
    <row r="67" spans="1:13" ht="8.25" customHeight="1">
      <c r="A67" s="241"/>
      <c r="B67" s="241"/>
      <c r="C67" s="241"/>
      <c r="D67" s="241"/>
      <c r="E67" s="22"/>
      <c r="F67" s="21"/>
      <c r="G67" s="20"/>
      <c r="H67" s="20"/>
      <c r="I67" s="20"/>
      <c r="J67" s="20"/>
      <c r="K67" s="20"/>
      <c r="L67" s="20"/>
      <c r="M67" s="20"/>
    </row>
    <row r="68" spans="1:13" ht="12.75">
      <c r="A68" s="152"/>
      <c r="B68" s="231" t="s">
        <v>57</v>
      </c>
      <c r="C68" s="231"/>
      <c r="D68" s="231"/>
      <c r="E68" s="231"/>
      <c r="F68" s="21"/>
      <c r="G68" s="20"/>
      <c r="H68" s="20"/>
      <c r="I68" s="20"/>
      <c r="J68" s="20"/>
      <c r="K68" s="20"/>
      <c r="L68" s="20"/>
      <c r="M68" s="20"/>
    </row>
    <row r="69" spans="1:13" ht="7.5" customHeight="1">
      <c r="A69" s="152"/>
      <c r="B69" s="153"/>
      <c r="C69" s="153"/>
      <c r="D69" s="154"/>
      <c r="E69" s="155"/>
      <c r="F69" s="21"/>
      <c r="G69" s="20"/>
      <c r="H69" s="20"/>
      <c r="I69" s="20"/>
      <c r="J69" s="20"/>
      <c r="K69" s="20"/>
      <c r="L69" s="20"/>
      <c r="M69" s="20"/>
    </row>
    <row r="70" spans="1:13" ht="12.75">
      <c r="A70" s="152"/>
      <c r="B70" s="231" t="s">
        <v>58</v>
      </c>
      <c r="C70" s="231"/>
      <c r="D70" s="231"/>
      <c r="E70" s="231"/>
      <c r="F70" s="231"/>
      <c r="G70" s="231"/>
      <c r="H70" s="231"/>
      <c r="I70" s="20"/>
      <c r="J70" s="20"/>
      <c r="K70" s="20"/>
      <c r="L70" s="20"/>
      <c r="M70" s="20"/>
    </row>
    <row r="71" spans="1:13" ht="12.75">
      <c r="A71" s="152"/>
      <c r="B71" s="153"/>
      <c r="C71" s="153"/>
      <c r="D71" s="154"/>
      <c r="E71" s="22"/>
      <c r="F71" s="21"/>
      <c r="G71" s="20"/>
      <c r="H71" s="20"/>
      <c r="I71" s="20"/>
      <c r="J71" s="20"/>
      <c r="K71" s="20"/>
      <c r="L71" s="20"/>
      <c r="M71" s="20"/>
    </row>
    <row r="72" spans="1:13" ht="12.75">
      <c r="A72" s="152"/>
      <c r="B72" s="231" t="s">
        <v>59</v>
      </c>
      <c r="C72" s="231"/>
      <c r="D72" s="231"/>
      <c r="E72" s="231"/>
      <c r="F72" s="231"/>
      <c r="G72" s="20"/>
      <c r="H72" s="20"/>
      <c r="I72" s="20"/>
      <c r="J72" s="20"/>
      <c r="K72" s="20"/>
      <c r="L72" s="20"/>
      <c r="M72" s="20"/>
    </row>
    <row r="73" spans="1:13" ht="15">
      <c r="A73" s="109"/>
      <c r="B73" s="110"/>
      <c r="C73" s="110"/>
      <c r="D73" s="111"/>
      <c r="E73" s="108"/>
      <c r="F73" s="144"/>
      <c r="G73" s="143"/>
      <c r="H73" s="143"/>
      <c r="I73" s="20"/>
      <c r="J73" s="20"/>
      <c r="K73" s="20"/>
      <c r="L73" s="20"/>
      <c r="M73" s="20"/>
    </row>
    <row r="74" spans="1:13" ht="15">
      <c r="A74" s="109"/>
      <c r="B74" s="110"/>
      <c r="C74" s="110"/>
      <c r="D74" s="111"/>
      <c r="E74" s="108"/>
      <c r="F74" s="144"/>
      <c r="G74" s="143"/>
      <c r="H74" s="143"/>
      <c r="I74" s="20"/>
      <c r="J74" s="20"/>
      <c r="K74" s="20"/>
      <c r="L74" s="20"/>
      <c r="M74" s="20"/>
    </row>
    <row r="75" spans="1:13" ht="12.75">
      <c r="A75" s="152"/>
      <c r="B75" s="153"/>
      <c r="C75" s="153"/>
      <c r="D75" s="154"/>
      <c r="E75" s="22"/>
      <c r="F75" s="21"/>
      <c r="G75" s="20"/>
      <c r="H75" s="20"/>
      <c r="I75" s="20"/>
      <c r="J75" s="20"/>
      <c r="K75" s="20"/>
      <c r="L75" s="20"/>
      <c r="M75" s="20"/>
    </row>
    <row r="76" spans="1:13" ht="12.75">
      <c r="A76" s="152"/>
      <c r="B76" s="153"/>
      <c r="C76" s="153"/>
      <c r="D76" s="154"/>
      <c r="E76" s="22"/>
      <c r="F76" s="21"/>
      <c r="G76" s="20"/>
      <c r="H76" s="20"/>
      <c r="I76" s="20"/>
      <c r="J76" s="20"/>
      <c r="K76" s="20"/>
      <c r="L76" s="20"/>
      <c r="M76" s="20"/>
    </row>
  </sheetData>
  <sheetProtection/>
  <mergeCells count="40">
    <mergeCell ref="B39:C39"/>
    <mergeCell ref="A1:E1"/>
    <mergeCell ref="B2:D2"/>
    <mergeCell ref="A23:B23"/>
    <mergeCell ref="A6:F6"/>
    <mergeCell ref="B3:D3"/>
    <mergeCell ref="A27:M27"/>
    <mergeCell ref="A25:E25"/>
    <mergeCell ref="A24:B24"/>
    <mergeCell ref="B28:C28"/>
    <mergeCell ref="B72:F72"/>
    <mergeCell ref="A67:D67"/>
    <mergeCell ref="B64:D64"/>
    <mergeCell ref="B66:E66"/>
    <mergeCell ref="B50:C50"/>
    <mergeCell ref="B61:D61"/>
    <mergeCell ref="B62:D62"/>
    <mergeCell ref="A53:D53"/>
    <mergeCell ref="A54:D54"/>
    <mergeCell ref="A55:D55"/>
    <mergeCell ref="E28:H28"/>
    <mergeCell ref="B68:E68"/>
    <mergeCell ref="B70:H70"/>
    <mergeCell ref="B63:D63"/>
    <mergeCell ref="B60:D60"/>
    <mergeCell ref="B29:C29"/>
    <mergeCell ref="B31:C31"/>
    <mergeCell ref="B37:C37"/>
    <mergeCell ref="B38:C38"/>
    <mergeCell ref="B40:C40"/>
    <mergeCell ref="B41:C41"/>
    <mergeCell ref="B42:C42"/>
    <mergeCell ref="B43:C43"/>
    <mergeCell ref="B44:C44"/>
    <mergeCell ref="B45:C45"/>
    <mergeCell ref="A52:D52"/>
    <mergeCell ref="B46:C46"/>
    <mergeCell ref="B47:C47"/>
    <mergeCell ref="B48:C48"/>
    <mergeCell ref="B49:C49"/>
  </mergeCells>
  <printOptions/>
  <pageMargins left="0.7086614173228347" right="0.7086614173228347" top="0.1968503937007874" bottom="0.1968503937007874" header="0" footer="0"/>
  <pageSetup fitToHeight="0" horizontalDpi="600" verticalDpi="600" orientation="portrait" paperSize="9" scale="74" r:id="rId1"/>
  <ignoredErrors>
    <ignoredError sqref="C7:M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4">
      <selection activeCell="C29" sqref="C29:D34"/>
    </sheetView>
  </sheetViews>
  <sheetFormatPr defaultColWidth="9.00390625" defaultRowHeight="12.75"/>
  <cols>
    <col min="1" max="1" width="89.75390625" style="0" customWidth="1"/>
    <col min="2" max="2" width="20.875" style="0" customWidth="1"/>
    <col min="3" max="3" width="23.75390625" style="0" customWidth="1"/>
    <col min="4" max="4" width="26.25390625" style="0" customWidth="1"/>
    <col min="5" max="5" width="12.25390625" style="0" customWidth="1"/>
  </cols>
  <sheetData>
    <row r="1" spans="1:10" ht="15" thickBot="1">
      <c r="A1" s="272" t="s">
        <v>27</v>
      </c>
      <c r="B1" s="273"/>
      <c r="C1" s="273"/>
      <c r="D1" s="274"/>
      <c r="E1" s="17"/>
      <c r="F1" s="1"/>
      <c r="G1" s="1"/>
      <c r="H1" s="1"/>
      <c r="I1" s="1"/>
      <c r="J1" s="1"/>
    </row>
    <row r="2" spans="1:10" ht="24" customHeight="1" thickBot="1">
      <c r="A2" s="279" t="s">
        <v>18</v>
      </c>
      <c r="B2" s="277" t="s">
        <v>20</v>
      </c>
      <c r="C2" s="278"/>
      <c r="D2" s="275" t="s">
        <v>23</v>
      </c>
      <c r="E2" s="17"/>
      <c r="F2" s="1"/>
      <c r="G2" s="1"/>
      <c r="H2" s="1"/>
      <c r="I2" s="1"/>
      <c r="J2" s="1"/>
    </row>
    <row r="3" spans="1:10" ht="32.25" customHeight="1" thickBot="1">
      <c r="A3" s="280"/>
      <c r="B3" s="30" t="s">
        <v>19</v>
      </c>
      <c r="C3" s="31" t="s">
        <v>22</v>
      </c>
      <c r="D3" s="276"/>
      <c r="E3" s="17"/>
      <c r="F3" s="1"/>
      <c r="G3" s="1"/>
      <c r="H3" s="1"/>
      <c r="I3" s="1"/>
      <c r="J3" s="1"/>
    </row>
    <row r="4" spans="1:10" ht="16.5" customHeight="1">
      <c r="A4" s="281" t="s">
        <v>2</v>
      </c>
      <c r="B4" s="282"/>
      <c r="C4" s="282"/>
      <c r="D4" s="283"/>
      <c r="E4" s="18"/>
      <c r="F4" s="1"/>
      <c r="G4" s="1"/>
      <c r="H4" s="1"/>
      <c r="I4" s="1"/>
      <c r="J4" s="1"/>
    </row>
    <row r="5" spans="1:10" ht="15">
      <c r="A5" s="41" t="s">
        <v>10</v>
      </c>
      <c r="B5" s="25">
        <v>1.85</v>
      </c>
      <c r="C5" s="25">
        <f>B5*G5</f>
        <v>28990.78</v>
      </c>
      <c r="D5" s="24">
        <f>C5*12</f>
        <v>347889.36</v>
      </c>
      <c r="E5" s="17"/>
      <c r="F5" s="1"/>
      <c r="G5" s="1">
        <v>15670.69</v>
      </c>
      <c r="H5" s="1"/>
      <c r="I5" s="1"/>
      <c r="J5" s="1"/>
    </row>
    <row r="6" spans="1:10" ht="12" customHeight="1">
      <c r="A6" s="41" t="s">
        <v>1</v>
      </c>
      <c r="B6" s="25">
        <v>0.63</v>
      </c>
      <c r="C6" s="25">
        <f aca="true" t="shared" si="0" ref="C6:C24">B6*G6</f>
        <v>9872.53</v>
      </c>
      <c r="D6" s="24">
        <f aca="true" t="shared" si="1" ref="D6:D25">C6*12</f>
        <v>118470.36</v>
      </c>
      <c r="E6" s="17"/>
      <c r="F6" s="1"/>
      <c r="G6" s="1">
        <v>15670.69</v>
      </c>
      <c r="H6" s="1"/>
      <c r="I6" s="1"/>
      <c r="J6" s="1"/>
    </row>
    <row r="7" spans="1:10" ht="15">
      <c r="A7" s="41" t="s">
        <v>3</v>
      </c>
      <c r="B7" s="25">
        <v>0.44</v>
      </c>
      <c r="C7" s="25">
        <f t="shared" si="0"/>
        <v>6895.1</v>
      </c>
      <c r="D7" s="24">
        <f t="shared" si="1"/>
        <v>82741.2</v>
      </c>
      <c r="E7" s="17"/>
      <c r="F7" s="1"/>
      <c r="G7" s="1">
        <v>15670.69</v>
      </c>
      <c r="H7" s="1"/>
      <c r="I7" s="1"/>
      <c r="J7" s="1"/>
    </row>
    <row r="8" spans="1:10" ht="15">
      <c r="A8" s="41" t="s">
        <v>4</v>
      </c>
      <c r="B8" s="25">
        <v>1.36</v>
      </c>
      <c r="C8" s="25">
        <f t="shared" si="0"/>
        <v>21312.14</v>
      </c>
      <c r="D8" s="24">
        <f t="shared" si="1"/>
        <v>255745.68</v>
      </c>
      <c r="E8" s="17"/>
      <c r="F8" s="1"/>
      <c r="G8" s="1">
        <v>15670.69</v>
      </c>
      <c r="H8" s="1"/>
      <c r="I8" s="1"/>
      <c r="J8" s="1"/>
    </row>
    <row r="9" spans="1:10" ht="15">
      <c r="A9" s="41" t="s">
        <v>5</v>
      </c>
      <c r="B9" s="25">
        <v>0.81</v>
      </c>
      <c r="C9" s="25">
        <f t="shared" si="0"/>
        <v>12693.26</v>
      </c>
      <c r="D9" s="24">
        <f t="shared" si="1"/>
        <v>152319.12</v>
      </c>
      <c r="E9" s="17"/>
      <c r="F9" s="1"/>
      <c r="G9" s="1">
        <v>15670.69</v>
      </c>
      <c r="H9" s="1"/>
      <c r="I9" s="1"/>
      <c r="J9" s="1"/>
    </row>
    <row r="10" spans="1:10" ht="15">
      <c r="A10" s="41" t="s">
        <v>8</v>
      </c>
      <c r="B10" s="25">
        <v>0.61</v>
      </c>
      <c r="C10" s="25">
        <f t="shared" si="0"/>
        <v>9559.12</v>
      </c>
      <c r="D10" s="24">
        <f t="shared" si="1"/>
        <v>114709.44</v>
      </c>
      <c r="E10" s="17"/>
      <c r="F10" s="1"/>
      <c r="G10" s="1">
        <v>15670.69</v>
      </c>
      <c r="H10" s="1"/>
      <c r="I10" s="1"/>
      <c r="J10" s="1"/>
    </row>
    <row r="11" spans="1:10" ht="13.5" customHeight="1">
      <c r="A11" s="41" t="s">
        <v>11</v>
      </c>
      <c r="B11" s="25">
        <v>0.1</v>
      </c>
      <c r="C11" s="25">
        <f t="shared" si="0"/>
        <v>1567.07</v>
      </c>
      <c r="D11" s="24">
        <f t="shared" si="1"/>
        <v>18804.84</v>
      </c>
      <c r="E11" s="17"/>
      <c r="F11" s="1"/>
      <c r="G11" s="1">
        <v>15670.69</v>
      </c>
      <c r="H11" s="1"/>
      <c r="I11" s="1"/>
      <c r="J11" s="1"/>
    </row>
    <row r="12" spans="1:10" ht="13.5" customHeight="1">
      <c r="A12" s="23" t="s">
        <v>12</v>
      </c>
      <c r="B12" s="25">
        <v>2.45</v>
      </c>
      <c r="C12" s="25">
        <f t="shared" si="0"/>
        <v>38393.19</v>
      </c>
      <c r="D12" s="24">
        <f t="shared" si="1"/>
        <v>460718.28</v>
      </c>
      <c r="E12" s="17"/>
      <c r="F12" s="1"/>
      <c r="G12" s="1">
        <v>15670.69</v>
      </c>
      <c r="H12" s="1"/>
      <c r="I12" s="1"/>
      <c r="J12" s="1"/>
    </row>
    <row r="13" spans="1:10" ht="13.5" customHeight="1">
      <c r="A13" s="41" t="s">
        <v>28</v>
      </c>
      <c r="B13" s="25">
        <v>0.02</v>
      </c>
      <c r="C13" s="25">
        <f t="shared" si="0"/>
        <v>313.41</v>
      </c>
      <c r="D13" s="24">
        <f t="shared" si="1"/>
        <v>3760.92</v>
      </c>
      <c r="E13" s="17"/>
      <c r="F13" s="1"/>
      <c r="G13" s="1">
        <v>15670.69</v>
      </c>
      <c r="H13" s="1"/>
      <c r="I13" s="1"/>
      <c r="J13" s="1"/>
    </row>
    <row r="14" spans="1:10" ht="11.25" customHeight="1">
      <c r="A14" s="41" t="s">
        <v>6</v>
      </c>
      <c r="B14" s="25">
        <v>1.56</v>
      </c>
      <c r="C14" s="25">
        <f t="shared" si="0"/>
        <v>24446.28</v>
      </c>
      <c r="D14" s="24">
        <f t="shared" si="1"/>
        <v>293355.36</v>
      </c>
      <c r="E14" s="17"/>
      <c r="F14" s="1"/>
      <c r="G14" s="1">
        <v>15670.69</v>
      </c>
      <c r="H14" s="1"/>
      <c r="I14" s="1"/>
      <c r="J14" s="1"/>
    </row>
    <row r="15" spans="1:10" ht="12.75" customHeight="1">
      <c r="A15" s="41" t="s">
        <v>29</v>
      </c>
      <c r="B15" s="25">
        <v>0.34</v>
      </c>
      <c r="C15" s="25">
        <f t="shared" si="0"/>
        <v>5328.03</v>
      </c>
      <c r="D15" s="24">
        <f t="shared" si="1"/>
        <v>63936.36</v>
      </c>
      <c r="E15" s="17"/>
      <c r="F15" s="1"/>
      <c r="G15" s="1">
        <v>15670.69</v>
      </c>
      <c r="H15" s="1"/>
      <c r="I15" s="1"/>
      <c r="J15" s="1"/>
    </row>
    <row r="16" spans="1:10" ht="15">
      <c r="A16" s="42" t="s">
        <v>30</v>
      </c>
      <c r="B16" s="25">
        <v>0.6</v>
      </c>
      <c r="C16" s="25">
        <f t="shared" si="0"/>
        <v>9402.41</v>
      </c>
      <c r="D16" s="24">
        <f t="shared" si="1"/>
        <v>112828.92</v>
      </c>
      <c r="E16" s="17"/>
      <c r="F16" s="1"/>
      <c r="G16" s="1">
        <v>15670.69</v>
      </c>
      <c r="H16" s="1"/>
      <c r="I16" s="1"/>
      <c r="J16" s="1"/>
    </row>
    <row r="17" spans="1:10" ht="15">
      <c r="A17" s="41" t="s">
        <v>31</v>
      </c>
      <c r="B17" s="25">
        <v>0.05</v>
      </c>
      <c r="C17" s="25">
        <f t="shared" si="0"/>
        <v>783.53</v>
      </c>
      <c r="D17" s="24">
        <f t="shared" si="1"/>
        <v>9402.36</v>
      </c>
      <c r="E17" s="17"/>
      <c r="F17" s="1"/>
      <c r="G17" s="1">
        <v>15670.69</v>
      </c>
      <c r="H17" s="1"/>
      <c r="I17" s="1"/>
      <c r="J17" s="1"/>
    </row>
    <row r="18" spans="1:10" ht="14.25" customHeight="1">
      <c r="A18" s="23" t="s">
        <v>7</v>
      </c>
      <c r="B18" s="25">
        <v>0.09</v>
      </c>
      <c r="C18" s="25">
        <f t="shared" si="0"/>
        <v>1410.36</v>
      </c>
      <c r="D18" s="24">
        <f t="shared" si="1"/>
        <v>16924.32</v>
      </c>
      <c r="E18" s="17"/>
      <c r="F18" s="1"/>
      <c r="G18" s="1">
        <v>15670.69</v>
      </c>
      <c r="H18" s="1"/>
      <c r="I18" s="1"/>
      <c r="J18" s="1"/>
    </row>
    <row r="19" spans="1:12" ht="16.5" customHeight="1">
      <c r="A19" s="43" t="s">
        <v>32</v>
      </c>
      <c r="B19" s="25">
        <v>0.27</v>
      </c>
      <c r="C19" s="25">
        <f t="shared" si="0"/>
        <v>4231.09</v>
      </c>
      <c r="D19" s="24">
        <f t="shared" si="1"/>
        <v>50773.08</v>
      </c>
      <c r="E19" s="17"/>
      <c r="F19" s="1"/>
      <c r="G19" s="1">
        <v>15670.69</v>
      </c>
      <c r="H19" s="1"/>
      <c r="I19" s="1"/>
      <c r="J19" s="1"/>
      <c r="K19" s="1"/>
      <c r="L19" s="1"/>
    </row>
    <row r="20" spans="1:12" ht="16.5" customHeight="1">
      <c r="A20" s="23" t="s">
        <v>33</v>
      </c>
      <c r="B20" s="25">
        <v>1.77</v>
      </c>
      <c r="C20" s="25">
        <f t="shared" si="0"/>
        <v>27737.12</v>
      </c>
      <c r="D20" s="24">
        <f t="shared" si="1"/>
        <v>332845.44</v>
      </c>
      <c r="E20" s="17"/>
      <c r="F20" s="1"/>
      <c r="G20" s="1">
        <v>15670.69</v>
      </c>
      <c r="H20" s="1"/>
      <c r="I20" s="1"/>
      <c r="J20" s="1"/>
      <c r="K20" s="1"/>
      <c r="L20" s="1"/>
    </row>
    <row r="21" spans="1:12" ht="15">
      <c r="A21" s="44" t="s">
        <v>34</v>
      </c>
      <c r="B21" s="25">
        <v>0.32</v>
      </c>
      <c r="C21" s="25">
        <f t="shared" si="0"/>
        <v>5014.62</v>
      </c>
      <c r="D21" s="24">
        <f t="shared" si="1"/>
        <v>60175.44</v>
      </c>
      <c r="E21" s="17"/>
      <c r="F21" s="1"/>
      <c r="G21" s="1">
        <v>15670.69</v>
      </c>
      <c r="H21" s="1"/>
      <c r="I21" s="1"/>
      <c r="J21" s="1"/>
      <c r="K21" s="1"/>
      <c r="L21" s="1"/>
    </row>
    <row r="22" spans="1:12" ht="15.75" thickBot="1">
      <c r="A22" s="45" t="s">
        <v>35</v>
      </c>
      <c r="B22" s="32">
        <v>1.31</v>
      </c>
      <c r="C22" s="32">
        <f t="shared" si="0"/>
        <v>20528.6</v>
      </c>
      <c r="D22" s="33">
        <f t="shared" si="1"/>
        <v>246343.2</v>
      </c>
      <c r="E22" s="17"/>
      <c r="F22" s="1"/>
      <c r="G22" s="1">
        <v>15670.69</v>
      </c>
      <c r="H22" s="1"/>
      <c r="I22" s="1"/>
      <c r="J22" s="1"/>
      <c r="K22" s="1"/>
      <c r="L22" s="1"/>
    </row>
    <row r="23" spans="1:12" ht="15.75" thickBot="1">
      <c r="A23" s="47" t="s">
        <v>25</v>
      </c>
      <c r="B23" s="48">
        <f>SUM(B5:B22)</f>
        <v>14.58</v>
      </c>
      <c r="C23" s="27">
        <f>SUM(C5:C22)</f>
        <v>228478.64</v>
      </c>
      <c r="D23" s="35">
        <f t="shared" si="1"/>
        <v>2741743.68</v>
      </c>
      <c r="E23" s="17"/>
      <c r="F23" s="1"/>
      <c r="G23" s="1"/>
      <c r="H23" s="1"/>
      <c r="I23" s="1"/>
      <c r="J23" s="1"/>
      <c r="K23" s="1"/>
      <c r="L23" s="1"/>
    </row>
    <row r="24" spans="1:12" ht="15.75" thickBot="1">
      <c r="A24" s="34" t="s">
        <v>21</v>
      </c>
      <c r="B24" s="36">
        <v>3.71</v>
      </c>
      <c r="C24" s="27">
        <f t="shared" si="0"/>
        <v>58138.26</v>
      </c>
      <c r="D24" s="35">
        <f t="shared" si="1"/>
        <v>697659.12</v>
      </c>
      <c r="E24" s="17"/>
      <c r="F24" s="1"/>
      <c r="G24" s="1">
        <v>15670.69</v>
      </c>
      <c r="H24" s="1"/>
      <c r="I24" s="1"/>
      <c r="J24" s="1"/>
      <c r="K24" s="1"/>
      <c r="L24" s="1"/>
    </row>
    <row r="25" spans="1:12" ht="15.75" thickBot="1">
      <c r="A25" s="34" t="s">
        <v>17</v>
      </c>
      <c r="B25" s="27">
        <f>SUM(B23:B24)</f>
        <v>18.29</v>
      </c>
      <c r="C25" s="27">
        <f>SUM(C23:C24)</f>
        <v>286616.9</v>
      </c>
      <c r="D25" s="35">
        <f t="shared" si="1"/>
        <v>3439402.8</v>
      </c>
      <c r="E25" s="17"/>
      <c r="F25" s="1"/>
      <c r="G25" s="1"/>
      <c r="H25" s="1"/>
      <c r="I25" s="1"/>
      <c r="J25" s="1"/>
      <c r="K25" s="1"/>
      <c r="L25" s="1"/>
    </row>
    <row r="26" spans="1:12" ht="15">
      <c r="A26" s="54"/>
      <c r="B26" s="29"/>
      <c r="C26" s="29"/>
      <c r="D26" s="40"/>
      <c r="E26" s="17"/>
      <c r="F26" s="1"/>
      <c r="G26" s="1"/>
      <c r="H26" s="1"/>
      <c r="I26" s="1"/>
      <c r="J26" s="1"/>
      <c r="K26" s="1"/>
      <c r="L26" s="1"/>
    </row>
    <row r="27" spans="1:12" ht="15" thickBot="1">
      <c r="A27" s="269" t="s">
        <v>43</v>
      </c>
      <c r="B27" s="269"/>
      <c r="C27" s="269"/>
      <c r="D27" s="269"/>
      <c r="E27" s="17"/>
      <c r="F27" s="1"/>
      <c r="G27" s="1"/>
      <c r="H27" s="1"/>
      <c r="I27" s="1"/>
      <c r="J27" s="1"/>
      <c r="K27" s="1"/>
      <c r="L27" s="1"/>
    </row>
    <row r="28" spans="1:12" ht="15" customHeight="1" thickBot="1">
      <c r="A28" s="264" t="s">
        <v>36</v>
      </c>
      <c r="B28" s="265"/>
      <c r="C28" s="49" t="s">
        <v>44</v>
      </c>
      <c r="D28" s="50" t="s">
        <v>45</v>
      </c>
      <c r="E28" s="17"/>
      <c r="F28" s="1"/>
      <c r="G28" s="1"/>
      <c r="H28" s="1"/>
      <c r="I28" s="1"/>
      <c r="J28" s="1"/>
      <c r="K28" s="1"/>
      <c r="L28" s="1"/>
    </row>
    <row r="29" spans="1:12" ht="12" customHeight="1">
      <c r="A29" s="266" t="s">
        <v>37</v>
      </c>
      <c r="B29" s="266"/>
      <c r="C29" s="51">
        <v>520919</v>
      </c>
      <c r="D29" s="51">
        <v>527305</v>
      </c>
      <c r="E29" s="17"/>
      <c r="F29" s="1"/>
      <c r="G29" s="1"/>
      <c r="H29" s="1"/>
      <c r="I29" s="1"/>
      <c r="J29" s="1"/>
      <c r="K29" s="1"/>
      <c r="L29" s="1"/>
    </row>
    <row r="30" spans="1:5" ht="15.75" customHeight="1">
      <c r="A30" s="267" t="s">
        <v>38</v>
      </c>
      <c r="B30" s="267"/>
      <c r="C30" s="53">
        <v>451129</v>
      </c>
      <c r="D30" s="53">
        <v>445453</v>
      </c>
      <c r="E30" s="16"/>
    </row>
    <row r="31" spans="1:5" ht="15.75" customHeight="1">
      <c r="A31" s="267" t="s">
        <v>39</v>
      </c>
      <c r="B31" s="267"/>
      <c r="C31" s="26">
        <v>1654836</v>
      </c>
      <c r="D31" s="26">
        <v>1652295.05</v>
      </c>
      <c r="E31" s="16"/>
    </row>
    <row r="32" spans="1:5" ht="18" customHeight="1">
      <c r="A32" s="267" t="s">
        <v>40</v>
      </c>
      <c r="B32" s="267"/>
      <c r="C32" s="26">
        <v>4056203</v>
      </c>
      <c r="D32" s="26">
        <v>3900299</v>
      </c>
      <c r="E32" s="16"/>
    </row>
    <row r="33" spans="1:5" ht="15" customHeight="1" thickBot="1">
      <c r="A33" s="268" t="s">
        <v>41</v>
      </c>
      <c r="B33" s="268"/>
      <c r="C33" s="52"/>
      <c r="D33" s="52"/>
      <c r="E33" s="16"/>
    </row>
    <row r="34" spans="1:9" ht="15" thickBot="1">
      <c r="A34" s="262" t="s">
        <v>42</v>
      </c>
      <c r="B34" s="263"/>
      <c r="C34" s="46">
        <f>SUM(C29:C33)</f>
        <v>6683087</v>
      </c>
      <c r="D34" s="28">
        <f>SUM(D29:D33)</f>
        <v>6525352</v>
      </c>
      <c r="E34" s="17"/>
      <c r="F34" s="1"/>
      <c r="G34" s="1"/>
      <c r="H34" s="1"/>
      <c r="I34" s="1"/>
    </row>
    <row r="35" spans="1:9" ht="14.25">
      <c r="A35" s="270"/>
      <c r="B35" s="270"/>
      <c r="C35" s="270"/>
      <c r="D35" s="37"/>
      <c r="E35" s="17"/>
      <c r="F35" s="1"/>
      <c r="G35" s="1"/>
      <c r="H35" s="1"/>
      <c r="I35" s="1"/>
    </row>
    <row r="36" spans="1:9" ht="14.25">
      <c r="A36" s="270"/>
      <c r="B36" s="270"/>
      <c r="C36" s="270"/>
      <c r="D36" s="37"/>
      <c r="E36" s="17"/>
      <c r="F36" s="1"/>
      <c r="G36" s="1"/>
      <c r="H36" s="1"/>
      <c r="I36" s="1"/>
    </row>
    <row r="37" spans="1:9" ht="12.75">
      <c r="A37" s="270"/>
      <c r="B37" s="270"/>
      <c r="C37" s="270"/>
      <c r="D37" s="37"/>
      <c r="E37" s="1"/>
      <c r="F37" s="1"/>
      <c r="G37" s="1"/>
      <c r="H37" s="1"/>
      <c r="I37" s="1"/>
    </row>
    <row r="38" spans="1:9" ht="20.25" customHeight="1">
      <c r="A38" s="271"/>
      <c r="B38" s="271"/>
      <c r="C38" s="271"/>
      <c r="D38" s="38"/>
      <c r="E38" s="1"/>
      <c r="F38" s="1"/>
      <c r="G38" s="1"/>
      <c r="H38" s="1"/>
      <c r="I38" s="1"/>
    </row>
    <row r="39" spans="1:9" ht="12.75">
      <c r="A39" s="39"/>
      <c r="B39" s="39"/>
      <c r="C39" s="39"/>
      <c r="D39" s="39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</sheetData>
  <sheetProtection/>
  <mergeCells count="17">
    <mergeCell ref="A27:D27"/>
    <mergeCell ref="A36:C36"/>
    <mergeCell ref="A37:C37"/>
    <mergeCell ref="A38:C38"/>
    <mergeCell ref="A1:D1"/>
    <mergeCell ref="A35:C35"/>
    <mergeCell ref="D2:D3"/>
    <mergeCell ref="B2:C2"/>
    <mergeCell ref="A2:A3"/>
    <mergeCell ref="A4:D4"/>
    <mergeCell ref="A34:B34"/>
    <mergeCell ref="A28:B28"/>
    <mergeCell ref="A29:B29"/>
    <mergeCell ref="A30:B30"/>
    <mergeCell ref="A31:B31"/>
    <mergeCell ref="A32:B32"/>
    <mergeCell ref="A33:B33"/>
  </mergeCells>
  <printOptions/>
  <pageMargins left="0.1968503937007874" right="0.1968503937007874" top="0.5118110236220472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</dc:creator>
  <cp:keywords/>
  <dc:description/>
  <cp:lastModifiedBy>Admin</cp:lastModifiedBy>
  <cp:lastPrinted>2015-02-13T12:14:38Z</cp:lastPrinted>
  <dcterms:created xsi:type="dcterms:W3CDTF">2006-01-04T06:59:47Z</dcterms:created>
  <dcterms:modified xsi:type="dcterms:W3CDTF">2015-03-15T14:43:13Z</dcterms:modified>
  <cp:category/>
  <cp:version/>
  <cp:contentType/>
  <cp:contentStatus/>
</cp:coreProperties>
</file>