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870" windowWidth="4215" windowHeight="757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'Лист1'!$A$1:$T$75</definedName>
  </definedNames>
  <calcPr fullCalcOnLoad="1" fullPrecision="0"/>
</workbook>
</file>

<file path=xl/sharedStrings.xml><?xml version="1.0" encoding="utf-8"?>
<sst xmlns="http://schemas.openxmlformats.org/spreadsheetml/2006/main" count="128" uniqueCount="106">
  <si>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</si>
  <si>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</si>
  <si>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</si>
  <si>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</si>
  <si>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</si>
  <si>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</si>
  <si>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</si>
  <si>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</si>
  <si>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</si>
  <si>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</si>
  <si>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</si>
  <si>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</si>
  <si>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</si>
  <si>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</si>
  <si>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</si>
  <si>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</si>
  <si>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</si>
  <si>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</si>
  <si>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</si>
  <si>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</si>
  <si>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</si>
  <si>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</si>
  <si>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</si>
  <si>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</si>
  <si>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</si>
  <si>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</si>
  <si>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</si>
  <si>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</si>
  <si>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</si>
  <si>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</si>
  <si>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</si>
  <si>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</si>
  <si>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</si>
  <si>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</si>
  <si>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</si>
  <si>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</si>
  <si>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</si>
  <si>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</si>
  <si>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</si>
  <si>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</si>
  <si>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</si>
  <si>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</si>
  <si>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</si>
  <si>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</si>
  <si>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</si>
  <si>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</si>
  <si>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</si>
  <si>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</si>
  <si>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</si>
  <si>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</si>
  <si>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</si>
  <si>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 xml:space="preserve"> Вручено претензий о долге</t>
  </si>
  <si>
    <t>Обзвон должников</t>
  </si>
  <si>
    <t xml:space="preserve"> Заключено соглашений</t>
  </si>
  <si>
    <t>Наименование</t>
  </si>
  <si>
    <t>Единица измерения</t>
  </si>
  <si>
    <t xml:space="preserve">в многоквартирном  доме  №2   по проспекту  Созидателей </t>
  </si>
  <si>
    <t>Ведущий экономист                                                                                Н.Е.Носкова</t>
  </si>
  <si>
    <t>Отключено от электроэнергии</t>
  </si>
  <si>
    <t xml:space="preserve">                             Работа УК по борьбе с задолженниками за ЖКУ </t>
  </si>
  <si>
    <t>Объем</t>
  </si>
  <si>
    <t xml:space="preserve">Наимеонование работ </t>
  </si>
  <si>
    <t>Стоимость работ,руб.</t>
  </si>
  <si>
    <t xml:space="preserve">Единица измерения </t>
  </si>
  <si>
    <t xml:space="preserve"> квартир</t>
  </si>
  <si>
    <t xml:space="preserve">Количество                 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</si>
  <si>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</si>
  <si>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А.Г.Николаев  </t>
  </si>
  <si>
    <t xml:space="preserve">                                                                с 01.01.2014 г. по 31.12.2014 г.</t>
  </si>
  <si>
    <t>Ремонт  запорной арматуры  ХВС</t>
  </si>
  <si>
    <t>Тек.ремонт  ( замена) канализации в подвале</t>
  </si>
  <si>
    <t>Тек.ремонт стояков отпления  в кв..77</t>
  </si>
  <si>
    <t>Тек.ремонт лифтового обордования (замена   троса и шкива )</t>
  </si>
  <si>
    <t xml:space="preserve">Тек.ремонт   запорной арматуры  на системе ХВС  в подвале </t>
  </si>
  <si>
    <t xml:space="preserve">Тек.ремонт    системы ХВС  в подвале </t>
  </si>
  <si>
    <t>шт</t>
  </si>
  <si>
    <t>мп</t>
  </si>
  <si>
    <t>Тек.ремонт   межпанельных швов</t>
  </si>
  <si>
    <t>Тек.ремонт дверей ( смена) входа  в подвал), на 1-ом  и 16 этажах</t>
  </si>
  <si>
    <t>Тек.ремонт  стояков  отопления  в кв.5-75 (зал) ст.24</t>
  </si>
  <si>
    <t>Тек.ремонт  стояков  отопления  в кв.1-76 (спальня) ст.27</t>
  </si>
  <si>
    <t>* от использования  общего  имущества  жилого дома ,в т.ч. провайдеры ,аренда колясочных  )</t>
  </si>
  <si>
    <t xml:space="preserve">Итого  собрано  </t>
  </si>
  <si>
    <t>Результат (собрано -  выполнено )</t>
  </si>
  <si>
    <t>м2</t>
  </si>
  <si>
    <t xml:space="preserve"> Задолженность  населения  за жилищно-коммунальные  услуги    на  01.01.2014 г.</t>
  </si>
  <si>
    <t>Содержание системы дымоудаления и противопожарной автоматики</t>
  </si>
  <si>
    <t>Услуги управляющей организации по представлению интересов собственников  (в т.ч. агентские,  начисление и прием платежей ООО"РИЦ", подготовка  и доставка счетов,управление  эксплуатацией  МКД)</t>
  </si>
  <si>
    <t>Услуги  ООО «РИЦ» по учету и регистрации граждан</t>
  </si>
  <si>
    <t xml:space="preserve">Услуги Председателя Совета дома  </t>
  </si>
  <si>
    <r>
      <t xml:space="preserve"> и ресурсоснабжающими организациями составляет </t>
    </r>
    <r>
      <rPr>
        <b/>
        <u val="single"/>
        <sz val="11"/>
        <rFont val="Times New Roman"/>
        <family val="1"/>
      </rPr>
      <t>712 931,37</t>
    </r>
    <r>
      <rPr>
        <b/>
        <u val="single"/>
        <sz val="12"/>
        <rFont val="Times New Roman"/>
        <family val="1"/>
      </rPr>
      <t xml:space="preserve">  руб</t>
    </r>
    <r>
      <rPr>
        <b/>
        <u val="single"/>
        <sz val="10"/>
        <rFont val="Times New Roman"/>
        <family val="1"/>
      </rPr>
      <t xml:space="preserve">. по  состоянию  </t>
    </r>
    <r>
      <rPr>
        <b/>
        <sz val="10"/>
        <rFont val="Times New Roman"/>
        <family val="1"/>
      </rPr>
      <t xml:space="preserve">на  31.12.2014 г. </t>
    </r>
  </si>
  <si>
    <t>Собрано  денежных средств  :</t>
  </si>
  <si>
    <t>* с   населения  на  текущий ремонт</t>
  </si>
  <si>
    <t xml:space="preserve">* с   населения  на  энергосбережение  и повышение энергетической эффективности   </t>
  </si>
  <si>
    <t>Фактически  выполнено :</t>
  </si>
  <si>
    <t xml:space="preserve">1. " Текущий ремонт" </t>
  </si>
  <si>
    <t>Рост задолженности за содержание в 2014году составил 69219,41 руб.</t>
  </si>
  <si>
    <t>2.   "Энергосбережение  и повышение энергетической эффективности  "</t>
  </si>
  <si>
    <t xml:space="preserve"> Установка  энергосберегающих  светильников  в  МОП </t>
  </si>
  <si>
    <t>3.Использования  общего  имущества  жилого дома ,в т.ч. провайдеры ,аренда колясочных ,ООО"Т2  Мобайл )</t>
  </si>
  <si>
    <t xml:space="preserve"> Выплата   заработной   платы  консьержу  за   12 месяцев  2015 г. (с учетом налога  НДФЛ ,ПФР)</t>
  </si>
  <si>
    <t>3.1.</t>
  </si>
  <si>
    <t>3.2.</t>
  </si>
  <si>
    <t xml:space="preserve"> Благоустройство   территории  МКД ( цветы-200 шт.)</t>
  </si>
  <si>
    <t>Итого по п.3</t>
  </si>
  <si>
    <t>Итого  выполнено  по текущему ремонту ( п.1)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</si>
</sst>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0.0000"/>
    <numFmt numFmtId="176" formatCode="0.00000"/>
    <numFmt numFmtId="177" formatCode="0.000000"/>
    <numFmt numFmtId="178" formatCode="_-* #,##0.000_р_._-;\-* #,##0.000_р_._-;_-* &quot;-&quot;??_р_._-;_-@_-"/>
    <numFmt numFmtId="179" formatCode="_-* #,##0.000_р_._-;\-* #,##0.000_р_._-;_-* &quot;-&quot;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  <font>
      <i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Arial Cyr"/>
      <family val="0"/>
    </font>
    <font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b/>
      <sz val="10"/>
      <color indexed="9"/>
      <name val="Arial Cyr"/>
      <family val="0"/>
    </font>
    <font>
      <sz val="11"/>
      <color indexed="9"/>
      <name val="Arial"/>
      <family val="2"/>
    </font>
    <font>
      <b/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73" fontId="11" fillId="0" borderId="20" xfId="0" applyNumberFormat="1" applyFont="1" applyFill="1" applyBorder="1" applyAlignment="1">
      <alignment horizontal="center" vertical="top" wrapText="1"/>
    </xf>
    <xf numFmtId="173" fontId="11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1" fillId="0" borderId="0" xfId="0" applyFont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right"/>
    </xf>
    <xf numFmtId="0" fontId="13" fillId="0" borderId="22" xfId="0" applyFont="1" applyBorder="1" applyAlignment="1">
      <alignment/>
    </xf>
    <xf numFmtId="172" fontId="14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173" fontId="6" fillId="0" borderId="11" xfId="0" applyNumberFormat="1" applyFont="1" applyFill="1" applyBorder="1" applyAlignment="1">
      <alignment horizontal="right"/>
    </xf>
    <xf numFmtId="172" fontId="14" fillId="0" borderId="11" xfId="0" applyNumberFormat="1" applyFont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2" fontId="8" fillId="0" borderId="1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/>
    </xf>
    <xf numFmtId="1" fontId="6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" fontId="6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3" fontId="6" fillId="0" borderId="30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/>
    </xf>
    <xf numFmtId="1" fontId="6" fillId="0" borderId="31" xfId="0" applyNumberFormat="1" applyFont="1" applyFill="1" applyBorder="1" applyAlignment="1">
      <alignment horizontal="center"/>
    </xf>
    <xf numFmtId="172" fontId="14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/>
    </xf>
    <xf numFmtId="2" fontId="13" fillId="0" borderId="0" xfId="0" applyNumberFormat="1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3" fillId="0" borderId="34" xfId="0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3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 vertical="center"/>
    </xf>
    <xf numFmtId="4" fontId="22" fillId="0" borderId="0" xfId="0" applyNumberFormat="1" applyFont="1" applyFill="1" applyBorder="1" applyAlignment="1" applyProtection="1">
      <alignment horizontal="right" vertical="center" readingOrder="1"/>
      <protection/>
    </xf>
    <xf numFmtId="17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172" fontId="14" fillId="0" borderId="1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72" fontId="15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172" fontId="1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2" xfId="0" applyFont="1" applyFill="1" applyBorder="1" applyAlignment="1">
      <alignment/>
    </xf>
    <xf numFmtId="173" fontId="11" fillId="0" borderId="22" xfId="0" applyNumberFormat="1" applyFont="1" applyFill="1" applyBorder="1" applyAlignment="1">
      <alignment horizontal="right"/>
    </xf>
    <xf numFmtId="0" fontId="11" fillId="0" borderId="33" xfId="0" applyFont="1" applyFill="1" applyBorder="1" applyAlignment="1">
      <alignment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173" fontId="11" fillId="0" borderId="38" xfId="0" applyNumberFormat="1" applyFont="1" applyFill="1" applyBorder="1" applyAlignment="1">
      <alignment horizontal="right"/>
    </xf>
    <xf numFmtId="173" fontId="20" fillId="0" borderId="38" xfId="0" applyNumberFormat="1" applyFont="1" applyFill="1" applyBorder="1" applyAlignment="1">
      <alignment horizontal="right"/>
    </xf>
    <xf numFmtId="0" fontId="20" fillId="0" borderId="38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6" fillId="0" borderId="2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" fontId="6" fillId="0" borderId="27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1" fontId="6" fillId="0" borderId="2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172" fontId="18" fillId="0" borderId="3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72" fontId="18" fillId="0" borderId="21" xfId="0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8" fillId="0" borderId="49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 wrapText="1"/>
    </xf>
    <xf numFmtId="2" fontId="13" fillId="0" borderId="23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173" fontId="6" fillId="0" borderId="23" xfId="0" applyNumberFormat="1" applyFont="1" applyFill="1" applyBorder="1" applyAlignment="1">
      <alignment horizontal="right"/>
    </xf>
    <xf numFmtId="172" fontId="14" fillId="0" borderId="23" xfId="0" applyNumberFormat="1" applyFont="1" applyFill="1" applyBorder="1" applyAlignment="1">
      <alignment/>
    </xf>
    <xf numFmtId="2" fontId="13" fillId="0" borderId="20" xfId="0" applyNumberFormat="1" applyFont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172" fontId="8" fillId="0" borderId="3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13" fillId="0" borderId="50" xfId="0" applyFont="1" applyFill="1" applyBorder="1" applyAlignment="1">
      <alignment/>
    </xf>
    <xf numFmtId="172" fontId="6" fillId="0" borderId="23" xfId="0" applyNumberFormat="1" applyFont="1" applyFill="1" applyBorder="1" applyAlignment="1">
      <alignment horizontal="center"/>
    </xf>
    <xf numFmtId="1" fontId="13" fillId="0" borderId="38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3" fillId="0" borderId="51" xfId="0" applyNumberFormat="1" applyFont="1" applyFill="1" applyBorder="1" applyAlignment="1">
      <alignment horizontal="center"/>
    </xf>
    <xf numFmtId="172" fontId="14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/>
    </xf>
    <xf numFmtId="2" fontId="13" fillId="0" borderId="56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173" fontId="6" fillId="0" borderId="57" xfId="0" applyNumberFormat="1" applyFont="1" applyFill="1" applyBorder="1" applyAlignment="1">
      <alignment horizontal="right" wrapText="1"/>
    </xf>
    <xf numFmtId="173" fontId="6" fillId="0" borderId="42" xfId="0" applyNumberFormat="1" applyFont="1" applyFill="1" applyBorder="1" applyAlignment="1">
      <alignment horizontal="right" wrapText="1"/>
    </xf>
    <xf numFmtId="173" fontId="6" fillId="0" borderId="42" xfId="0" applyNumberFormat="1" applyFont="1" applyFill="1" applyBorder="1" applyAlignment="1">
      <alignment horizontal="right"/>
    </xf>
    <xf numFmtId="173" fontId="8" fillId="0" borderId="42" xfId="0" applyNumberFormat="1" applyFont="1" applyFill="1" applyBorder="1" applyAlignment="1">
      <alignment horizontal="right"/>
    </xf>
    <xf numFmtId="173" fontId="13" fillId="0" borderId="42" xfId="0" applyNumberFormat="1" applyFont="1" applyFill="1" applyBorder="1" applyAlignment="1">
      <alignment horizontal="right" vertical="center"/>
    </xf>
    <xf numFmtId="173" fontId="6" fillId="0" borderId="42" xfId="0" applyNumberFormat="1" applyFont="1" applyFill="1" applyBorder="1" applyAlignment="1">
      <alignment horizontal="right" vertical="center"/>
    </xf>
    <xf numFmtId="173" fontId="8" fillId="0" borderId="42" xfId="0" applyNumberFormat="1" applyFont="1" applyFill="1" applyBorder="1" applyAlignment="1">
      <alignment horizontal="right" vertical="center"/>
    </xf>
    <xf numFmtId="173" fontId="8" fillId="0" borderId="58" xfId="0" applyNumberFormat="1" applyFont="1" applyFill="1" applyBorder="1" applyAlignment="1">
      <alignment horizontal="right" vertical="center"/>
    </xf>
    <xf numFmtId="173" fontId="6" fillId="0" borderId="59" xfId="0" applyNumberFormat="1" applyFont="1" applyFill="1" applyBorder="1" applyAlignment="1">
      <alignment horizontal="right"/>
    </xf>
    <xf numFmtId="2" fontId="6" fillId="0" borderId="56" xfId="0" applyNumberFormat="1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56" xfId="0" applyNumberFormat="1" applyFont="1" applyFill="1" applyBorder="1" applyAlignment="1">
      <alignment horizontal="center"/>
    </xf>
    <xf numFmtId="0" fontId="6" fillId="0" borderId="5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/>
    </xf>
    <xf numFmtId="2" fontId="6" fillId="0" borderId="56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2" fontId="13" fillId="0" borderId="5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172" fontId="15" fillId="0" borderId="52" xfId="0" applyNumberFormat="1" applyFont="1" applyFill="1" applyBorder="1" applyAlignment="1">
      <alignment/>
    </xf>
    <xf numFmtId="0" fontId="13" fillId="0" borderId="60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/>
    </xf>
    <xf numFmtId="172" fontId="15" fillId="0" borderId="25" xfId="0" applyNumberFormat="1" applyFont="1" applyFill="1" applyBorder="1" applyAlignment="1">
      <alignment/>
    </xf>
    <xf numFmtId="0" fontId="13" fillId="0" borderId="6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/>
    </xf>
    <xf numFmtId="172" fontId="15" fillId="0" borderId="30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7" fillId="0" borderId="6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73" fontId="13" fillId="0" borderId="18" xfId="0" applyNumberFormat="1" applyFont="1" applyFill="1" applyBorder="1" applyAlignment="1">
      <alignment horizontal="center" vertical="center" wrapText="1"/>
    </xf>
    <xf numFmtId="173" fontId="13" fillId="0" borderId="23" xfId="0" applyNumberFormat="1" applyFont="1" applyFill="1" applyBorder="1" applyAlignment="1">
      <alignment horizontal="center" wrapText="1"/>
    </xf>
    <xf numFmtId="173" fontId="13" fillId="0" borderId="19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13" fillId="0" borderId="38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7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16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5" fillId="0" borderId="0" xfId="0" applyNumberFormat="1" applyFont="1" applyFill="1" applyBorder="1" applyAlignment="1" applyProtection="1">
      <alignment horizontal="center" vertical="center" readingOrder="1"/>
      <protection/>
    </xf>
    <xf numFmtId="2" fontId="3" fillId="0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60" xfId="0" applyFont="1" applyFill="1" applyBorder="1" applyAlignment="1">
      <alignment horizontal="center"/>
    </xf>
    <xf numFmtId="173" fontId="46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7"/>
  <sheetViews>
    <sheetView tabSelected="1" view="pageBreakPreview" zoomScaleNormal="75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4" width="17.25390625" style="9" customWidth="1"/>
    <col min="15" max="15" width="15.625" style="9" customWidth="1"/>
    <col min="16" max="22" width="9.125" style="9" customWidth="1"/>
    <col min="23" max="61" width="9.125" style="1" customWidth="1"/>
  </cols>
  <sheetData>
    <row r="1" spans="1:61" s="5" customFormat="1" ht="15.75" customHeight="1">
      <c r="A1" s="231" t="s">
        <v>24</v>
      </c>
      <c r="B1" s="231"/>
      <c r="C1" s="231"/>
      <c r="D1" s="231"/>
      <c r="E1" s="231"/>
      <c r="F1" s="51"/>
      <c r="G1" s="17"/>
      <c r="H1" s="17"/>
      <c r="I1" s="17"/>
      <c r="J1" s="17"/>
      <c r="K1" s="17"/>
      <c r="L1" s="17"/>
      <c r="M1" s="17"/>
      <c r="N1" s="17"/>
      <c r="O1" s="306"/>
      <c r="P1" s="9"/>
      <c r="Q1" s="9"/>
      <c r="R1" s="9"/>
      <c r="S1" s="9"/>
      <c r="T1" s="9"/>
      <c r="U1" s="9"/>
      <c r="V1" s="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s="5" customFormat="1" ht="13.5" customHeight="1">
      <c r="A2" s="52"/>
      <c r="B2" s="231" t="s">
        <v>56</v>
      </c>
      <c r="C2" s="231"/>
      <c r="D2" s="231"/>
      <c r="E2" s="53"/>
      <c r="F2" s="51"/>
      <c r="G2" s="17"/>
      <c r="H2" s="17"/>
      <c r="I2" s="17"/>
      <c r="J2" s="17"/>
      <c r="K2" s="17"/>
      <c r="L2" s="17"/>
      <c r="M2" s="17"/>
      <c r="N2" s="17"/>
      <c r="O2" s="306"/>
      <c r="P2" s="9"/>
      <c r="Q2" s="9"/>
      <c r="R2" s="9"/>
      <c r="S2" s="9"/>
      <c r="T2" s="9"/>
      <c r="U2" s="9"/>
      <c r="V2" s="9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5" customFormat="1" ht="15.75" customHeight="1" thickBot="1">
      <c r="A3" s="52"/>
      <c r="B3" s="230" t="s">
        <v>68</v>
      </c>
      <c r="C3" s="230"/>
      <c r="D3" s="230"/>
      <c r="E3" s="54"/>
      <c r="F3" s="51"/>
      <c r="G3" s="17"/>
      <c r="H3" s="17"/>
      <c r="I3" s="17"/>
      <c r="J3" s="17"/>
      <c r="K3" s="17"/>
      <c r="L3" s="17"/>
      <c r="M3" s="17"/>
      <c r="N3" s="17"/>
      <c r="O3" s="307"/>
      <c r="P3" s="9"/>
      <c r="Q3" s="9"/>
      <c r="R3" s="9"/>
      <c r="S3" s="9"/>
      <c r="T3" s="9"/>
      <c r="U3" s="9"/>
      <c r="V3" s="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5" customFormat="1" ht="21.75" customHeight="1" thickBot="1">
      <c r="A4" s="67" t="s">
        <v>9</v>
      </c>
      <c r="B4" s="68" t="s">
        <v>0</v>
      </c>
      <c r="C4" s="69" t="s">
        <v>13</v>
      </c>
      <c r="D4" s="69" t="s">
        <v>14</v>
      </c>
      <c r="E4" s="69" t="s">
        <v>16</v>
      </c>
      <c r="F4" s="70"/>
      <c r="G4" s="70"/>
      <c r="H4" s="70"/>
      <c r="I4" s="70"/>
      <c r="J4" s="70"/>
      <c r="K4" s="70"/>
      <c r="L4" s="70"/>
      <c r="M4" s="109" t="s">
        <v>15</v>
      </c>
      <c r="N4" s="162"/>
      <c r="O4" s="308"/>
      <c r="P4" s="309"/>
      <c r="Q4" s="309"/>
      <c r="R4" s="309"/>
      <c r="S4" s="309"/>
      <c r="T4" s="9"/>
      <c r="U4" s="9"/>
      <c r="V4" s="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5" customFormat="1" ht="13.5" customHeight="1" thickBot="1">
      <c r="A5" s="164" t="s">
        <v>85</v>
      </c>
      <c r="B5" s="161"/>
      <c r="C5" s="70"/>
      <c r="D5" s="70"/>
      <c r="E5" s="165"/>
      <c r="F5" s="162"/>
      <c r="G5" s="163"/>
      <c r="H5" s="163"/>
      <c r="I5" s="163"/>
      <c r="J5" s="163"/>
      <c r="K5" s="163"/>
      <c r="L5" s="163"/>
      <c r="M5" s="163">
        <v>474448.96</v>
      </c>
      <c r="N5" s="162"/>
      <c r="O5" s="308"/>
      <c r="P5" s="309"/>
      <c r="Q5" s="309"/>
      <c r="R5" s="309"/>
      <c r="S5" s="309"/>
      <c r="T5" s="9"/>
      <c r="U5" s="9"/>
      <c r="V5" s="9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20" ht="12.75" customHeight="1" thickBot="1">
      <c r="A6" s="234" t="s">
        <v>26</v>
      </c>
      <c r="B6" s="235"/>
      <c r="C6" s="235"/>
      <c r="D6" s="235"/>
      <c r="E6" s="235"/>
      <c r="F6" s="235"/>
      <c r="G6" s="55"/>
      <c r="H6" s="55"/>
      <c r="I6" s="55"/>
      <c r="J6" s="55"/>
      <c r="K6" s="55"/>
      <c r="L6" s="55"/>
      <c r="M6" s="55"/>
      <c r="N6" s="66"/>
      <c r="O6" s="310"/>
      <c r="P6" s="311"/>
      <c r="Q6" s="311"/>
      <c r="R6" s="311"/>
      <c r="S6" s="311"/>
      <c r="T6" s="311"/>
    </row>
    <row r="7" spans="1:17" ht="16.5" customHeight="1">
      <c r="A7" s="72">
        <v>1</v>
      </c>
      <c r="B7" s="203" t="s">
        <v>10</v>
      </c>
      <c r="C7" s="212">
        <f>P7*Q7*12</f>
        <v>111357.72</v>
      </c>
      <c r="D7" s="202">
        <f>C7*92.8/100</f>
        <v>103339.96</v>
      </c>
      <c r="E7" s="197">
        <v>111357.72</v>
      </c>
      <c r="F7" s="188"/>
      <c r="G7" s="84"/>
      <c r="H7" s="85"/>
      <c r="I7" s="85"/>
      <c r="J7" s="85"/>
      <c r="K7" s="85"/>
      <c r="L7" s="180"/>
      <c r="M7" s="184">
        <f>E7-D7</f>
        <v>8017.76</v>
      </c>
      <c r="N7" s="117"/>
      <c r="O7" s="310"/>
      <c r="P7" s="312">
        <v>2.07</v>
      </c>
      <c r="Q7" s="9">
        <v>4483</v>
      </c>
    </row>
    <row r="8" spans="1:17" ht="13.5" customHeight="1">
      <c r="A8" s="76">
        <v>2</v>
      </c>
      <c r="B8" s="204" t="s">
        <v>1</v>
      </c>
      <c r="C8" s="213">
        <f aca="true" t="shared" si="0" ref="C8:C22">P8*Q8*12</f>
        <v>37657.2</v>
      </c>
      <c r="D8" s="199">
        <f aca="true" t="shared" si="1" ref="D8:D23">C8*92.8/100</f>
        <v>34945.88</v>
      </c>
      <c r="E8" s="198">
        <v>37657.2</v>
      </c>
      <c r="F8" s="189"/>
      <c r="G8" s="58"/>
      <c r="H8" s="57"/>
      <c r="I8" s="57"/>
      <c r="J8" s="57"/>
      <c r="K8" s="57"/>
      <c r="L8" s="135"/>
      <c r="M8" s="185">
        <f aca="true" t="shared" si="2" ref="M8:M22">E8-D8</f>
        <v>2711.32</v>
      </c>
      <c r="N8" s="117"/>
      <c r="O8" s="310"/>
      <c r="P8" s="312">
        <v>0.7</v>
      </c>
      <c r="Q8" s="9">
        <v>4483</v>
      </c>
    </row>
    <row r="9" spans="1:17" ht="13.5" customHeight="1">
      <c r="A9" s="76">
        <v>3</v>
      </c>
      <c r="B9" s="204" t="s">
        <v>3</v>
      </c>
      <c r="C9" s="213">
        <f t="shared" si="0"/>
        <v>53258.04</v>
      </c>
      <c r="D9" s="199">
        <f t="shared" si="1"/>
        <v>49423.46</v>
      </c>
      <c r="E9" s="198">
        <v>53258.04</v>
      </c>
      <c r="F9" s="189"/>
      <c r="G9" s="58"/>
      <c r="H9" s="57"/>
      <c r="I9" s="57"/>
      <c r="J9" s="57"/>
      <c r="K9" s="57"/>
      <c r="L9" s="135"/>
      <c r="M9" s="185">
        <f t="shared" si="2"/>
        <v>3834.58</v>
      </c>
      <c r="N9" s="117"/>
      <c r="O9" s="310"/>
      <c r="P9" s="312">
        <v>0.99</v>
      </c>
      <c r="Q9" s="9">
        <v>4483</v>
      </c>
    </row>
    <row r="10" spans="1:17" ht="15" customHeight="1">
      <c r="A10" s="76">
        <v>4</v>
      </c>
      <c r="B10" s="204" t="s">
        <v>4</v>
      </c>
      <c r="C10" s="213">
        <f t="shared" si="0"/>
        <v>81769.92</v>
      </c>
      <c r="D10" s="199">
        <f t="shared" si="1"/>
        <v>75882.49</v>
      </c>
      <c r="E10" s="198">
        <v>81769.92</v>
      </c>
      <c r="F10" s="189"/>
      <c r="G10" s="56"/>
      <c r="H10" s="57"/>
      <c r="I10" s="57"/>
      <c r="J10" s="57"/>
      <c r="K10" s="57"/>
      <c r="L10" s="135"/>
      <c r="M10" s="185">
        <f t="shared" si="2"/>
        <v>5887.43</v>
      </c>
      <c r="N10" s="117"/>
      <c r="O10" s="310"/>
      <c r="P10" s="312">
        <v>1.52</v>
      </c>
      <c r="Q10" s="9">
        <v>4483</v>
      </c>
    </row>
    <row r="11" spans="1:17" ht="15" customHeight="1">
      <c r="A11" s="76">
        <v>5</v>
      </c>
      <c r="B11" s="204" t="s">
        <v>5</v>
      </c>
      <c r="C11" s="213">
        <f t="shared" si="0"/>
        <v>48416.4</v>
      </c>
      <c r="D11" s="199">
        <f t="shared" si="1"/>
        <v>44930.42</v>
      </c>
      <c r="E11" s="198">
        <v>48416.4</v>
      </c>
      <c r="F11" s="189"/>
      <c r="G11" s="56"/>
      <c r="H11" s="57"/>
      <c r="I11" s="57"/>
      <c r="J11" s="57"/>
      <c r="K11" s="57"/>
      <c r="L11" s="135"/>
      <c r="M11" s="185">
        <f t="shared" si="2"/>
        <v>3485.98</v>
      </c>
      <c r="N11" s="117"/>
      <c r="O11" s="310"/>
      <c r="P11" s="312">
        <v>0.9</v>
      </c>
      <c r="Q11" s="9">
        <v>4483</v>
      </c>
    </row>
    <row r="12" spans="1:17" ht="15" customHeight="1">
      <c r="A12" s="76">
        <v>6</v>
      </c>
      <c r="B12" s="204" t="s">
        <v>8</v>
      </c>
      <c r="C12" s="213">
        <f t="shared" si="0"/>
        <v>41960.88</v>
      </c>
      <c r="D12" s="199">
        <f t="shared" si="1"/>
        <v>38939.7</v>
      </c>
      <c r="E12" s="199">
        <v>41960.88</v>
      </c>
      <c r="F12" s="190"/>
      <c r="G12" s="56"/>
      <c r="H12" s="57"/>
      <c r="I12" s="57"/>
      <c r="J12" s="57"/>
      <c r="K12" s="57"/>
      <c r="L12" s="135"/>
      <c r="M12" s="185">
        <f t="shared" si="2"/>
        <v>3021.18</v>
      </c>
      <c r="N12" s="117"/>
      <c r="O12" s="310"/>
      <c r="P12" s="312">
        <v>0.78</v>
      </c>
      <c r="Q12" s="9">
        <v>4483</v>
      </c>
    </row>
    <row r="13" spans="1:17" ht="15" customHeight="1">
      <c r="A13" s="76">
        <v>7</v>
      </c>
      <c r="B13" s="204" t="s">
        <v>11</v>
      </c>
      <c r="C13" s="213">
        <f t="shared" si="0"/>
        <v>5379.6</v>
      </c>
      <c r="D13" s="199">
        <f t="shared" si="1"/>
        <v>4992.27</v>
      </c>
      <c r="E13" s="199">
        <v>5379.6</v>
      </c>
      <c r="F13" s="190"/>
      <c r="G13" s="56"/>
      <c r="H13" s="57"/>
      <c r="I13" s="57"/>
      <c r="J13" s="57"/>
      <c r="K13" s="57"/>
      <c r="L13" s="135"/>
      <c r="M13" s="185">
        <f t="shared" si="2"/>
        <v>387.33</v>
      </c>
      <c r="N13" s="117"/>
      <c r="O13" s="310"/>
      <c r="P13" s="312">
        <v>0.1</v>
      </c>
      <c r="Q13" s="9">
        <v>4483</v>
      </c>
    </row>
    <row r="14" spans="1:17" ht="15" customHeight="1">
      <c r="A14" s="76">
        <v>8</v>
      </c>
      <c r="B14" s="205" t="s">
        <v>12</v>
      </c>
      <c r="C14" s="213">
        <f t="shared" si="0"/>
        <v>153856.56</v>
      </c>
      <c r="D14" s="199">
        <f t="shared" si="1"/>
        <v>142778.89</v>
      </c>
      <c r="E14" s="199">
        <v>153856.56</v>
      </c>
      <c r="F14" s="190"/>
      <c r="G14" s="56"/>
      <c r="H14" s="57"/>
      <c r="I14" s="57"/>
      <c r="J14" s="57"/>
      <c r="K14" s="57"/>
      <c r="L14" s="135"/>
      <c r="M14" s="185">
        <f t="shared" si="2"/>
        <v>11077.67</v>
      </c>
      <c r="N14" s="117"/>
      <c r="O14" s="310"/>
      <c r="P14" s="312">
        <v>2.86</v>
      </c>
      <c r="Q14" s="9">
        <v>4483</v>
      </c>
    </row>
    <row r="15" spans="1:17" ht="15" customHeight="1">
      <c r="A15" s="76">
        <v>9</v>
      </c>
      <c r="B15" s="204" t="s">
        <v>46</v>
      </c>
      <c r="C15" s="213">
        <f t="shared" si="0"/>
        <v>2151.84</v>
      </c>
      <c r="D15" s="199">
        <f t="shared" si="1"/>
        <v>1996.91</v>
      </c>
      <c r="E15" s="199">
        <v>2151.84</v>
      </c>
      <c r="F15" s="190"/>
      <c r="G15" s="56"/>
      <c r="H15" s="57"/>
      <c r="I15" s="57"/>
      <c r="J15" s="57"/>
      <c r="K15" s="57"/>
      <c r="L15" s="135"/>
      <c r="M15" s="185">
        <f t="shared" si="2"/>
        <v>154.93</v>
      </c>
      <c r="N15" s="117"/>
      <c r="O15" s="310"/>
      <c r="P15" s="312">
        <v>0.04</v>
      </c>
      <c r="Q15" s="9">
        <v>4483</v>
      </c>
    </row>
    <row r="16" spans="1:61" s="13" customFormat="1" ht="14.25" customHeight="1">
      <c r="A16" s="76">
        <v>10</v>
      </c>
      <c r="B16" s="204" t="s">
        <v>6</v>
      </c>
      <c r="C16" s="213">
        <f t="shared" si="0"/>
        <v>94143</v>
      </c>
      <c r="D16" s="199">
        <f t="shared" si="1"/>
        <v>87364.7</v>
      </c>
      <c r="E16" s="199">
        <v>94143</v>
      </c>
      <c r="F16" s="191"/>
      <c r="G16" s="58"/>
      <c r="H16" s="57"/>
      <c r="I16" s="57"/>
      <c r="J16" s="57"/>
      <c r="K16" s="57"/>
      <c r="L16" s="135"/>
      <c r="M16" s="185">
        <f t="shared" si="2"/>
        <v>6778.3</v>
      </c>
      <c r="N16" s="117"/>
      <c r="O16" s="310"/>
      <c r="P16" s="312">
        <v>1.75</v>
      </c>
      <c r="Q16" s="9">
        <v>4483</v>
      </c>
      <c r="R16" s="9"/>
      <c r="S16" s="9"/>
      <c r="T16" s="9"/>
      <c r="U16" s="9"/>
      <c r="V16" s="9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17" ht="15" customHeight="1">
      <c r="A17" s="76">
        <v>11</v>
      </c>
      <c r="B17" s="204" t="s">
        <v>47</v>
      </c>
      <c r="C17" s="213">
        <f t="shared" si="0"/>
        <v>30663.72</v>
      </c>
      <c r="D17" s="199">
        <f t="shared" si="1"/>
        <v>28455.93</v>
      </c>
      <c r="E17" s="199">
        <v>30663.72</v>
      </c>
      <c r="F17" s="190"/>
      <c r="G17" s="56"/>
      <c r="H17" s="57"/>
      <c r="I17" s="57"/>
      <c r="J17" s="57"/>
      <c r="K17" s="57"/>
      <c r="L17" s="135"/>
      <c r="M17" s="185">
        <f t="shared" si="2"/>
        <v>2207.79</v>
      </c>
      <c r="N17" s="117"/>
      <c r="O17" s="310"/>
      <c r="P17" s="312">
        <v>0.57</v>
      </c>
      <c r="Q17" s="9">
        <v>4483</v>
      </c>
    </row>
    <row r="18" spans="1:17" ht="15" customHeight="1">
      <c r="A18" s="76">
        <v>12</v>
      </c>
      <c r="B18" s="206" t="s">
        <v>48</v>
      </c>
      <c r="C18" s="213">
        <f t="shared" si="0"/>
        <v>38195.16</v>
      </c>
      <c r="D18" s="199">
        <f t="shared" si="1"/>
        <v>35445.11</v>
      </c>
      <c r="E18" s="199">
        <v>38195.16</v>
      </c>
      <c r="F18" s="190"/>
      <c r="G18" s="56"/>
      <c r="H18" s="57"/>
      <c r="I18" s="57"/>
      <c r="J18" s="57"/>
      <c r="K18" s="57"/>
      <c r="L18" s="135"/>
      <c r="M18" s="185">
        <f t="shared" si="2"/>
        <v>2750.05</v>
      </c>
      <c r="N18" s="117"/>
      <c r="O18" s="310"/>
      <c r="P18" s="312">
        <v>0.71</v>
      </c>
      <c r="Q18" s="9">
        <v>4483</v>
      </c>
    </row>
    <row r="19" spans="1:17" ht="15" customHeight="1">
      <c r="A19" s="76">
        <v>13</v>
      </c>
      <c r="B19" s="207" t="s">
        <v>49</v>
      </c>
      <c r="C19" s="213">
        <f t="shared" si="0"/>
        <v>2689.8</v>
      </c>
      <c r="D19" s="199">
        <f t="shared" si="1"/>
        <v>2496.13</v>
      </c>
      <c r="E19" s="199">
        <v>2689.8</v>
      </c>
      <c r="F19" s="190"/>
      <c r="G19" s="56"/>
      <c r="H19" s="57"/>
      <c r="I19" s="57"/>
      <c r="J19" s="57"/>
      <c r="K19" s="57"/>
      <c r="L19" s="135"/>
      <c r="M19" s="185">
        <f t="shared" si="2"/>
        <v>193.67</v>
      </c>
      <c r="N19" s="117"/>
      <c r="O19" s="310"/>
      <c r="P19" s="312">
        <v>0.05</v>
      </c>
      <c r="Q19" s="9">
        <v>4483</v>
      </c>
    </row>
    <row r="20" spans="1:17" ht="30" customHeight="1">
      <c r="A20" s="86">
        <v>14</v>
      </c>
      <c r="B20" s="208" t="s">
        <v>86</v>
      </c>
      <c r="C20" s="214">
        <f t="shared" si="0"/>
        <v>27435.96</v>
      </c>
      <c r="D20" s="200">
        <f t="shared" si="1"/>
        <v>25460.57</v>
      </c>
      <c r="E20" s="200">
        <v>27435.96</v>
      </c>
      <c r="F20" s="192"/>
      <c r="G20" s="110"/>
      <c r="H20" s="61"/>
      <c r="I20" s="61"/>
      <c r="J20" s="61"/>
      <c r="K20" s="61"/>
      <c r="L20" s="181"/>
      <c r="M20" s="186">
        <f t="shared" si="2"/>
        <v>1975.39</v>
      </c>
      <c r="N20" s="323"/>
      <c r="O20" s="310"/>
      <c r="P20" s="312">
        <v>0.51</v>
      </c>
      <c r="Q20" s="9">
        <v>4483</v>
      </c>
    </row>
    <row r="21" spans="1:61" s="3" customFormat="1" ht="15" customHeight="1">
      <c r="A21" s="86">
        <v>15</v>
      </c>
      <c r="B21" s="209" t="s">
        <v>50</v>
      </c>
      <c r="C21" s="214">
        <f t="shared" si="0"/>
        <v>18828.6</v>
      </c>
      <c r="D21" s="200">
        <f t="shared" si="1"/>
        <v>17472.94</v>
      </c>
      <c r="E21" s="200">
        <v>18828.6</v>
      </c>
      <c r="F21" s="193"/>
      <c r="G21" s="60"/>
      <c r="H21" s="61"/>
      <c r="I21" s="61"/>
      <c r="J21" s="61"/>
      <c r="K21" s="61"/>
      <c r="L21" s="181"/>
      <c r="M21" s="186">
        <f t="shared" si="2"/>
        <v>1355.66</v>
      </c>
      <c r="N21" s="323"/>
      <c r="O21" s="310"/>
      <c r="P21" s="312">
        <v>0.35</v>
      </c>
      <c r="Q21" s="9">
        <v>4483</v>
      </c>
      <c r="R21" s="9"/>
      <c r="S21" s="9"/>
      <c r="T21" s="9"/>
      <c r="U21" s="9"/>
      <c r="V21" s="9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3" customFormat="1" ht="50.25" customHeight="1">
      <c r="A22" s="86">
        <v>16</v>
      </c>
      <c r="B22" s="210" t="s">
        <v>87</v>
      </c>
      <c r="C22" s="214">
        <f t="shared" si="0"/>
        <v>185596.2</v>
      </c>
      <c r="D22" s="200">
        <f t="shared" si="1"/>
        <v>172233.27</v>
      </c>
      <c r="E22" s="200">
        <v>185596.2</v>
      </c>
      <c r="F22" s="194"/>
      <c r="G22" s="63"/>
      <c r="H22" s="61"/>
      <c r="I22" s="61"/>
      <c r="J22" s="61"/>
      <c r="K22" s="61"/>
      <c r="L22" s="181"/>
      <c r="M22" s="186">
        <f t="shared" si="2"/>
        <v>13362.93</v>
      </c>
      <c r="N22" s="323"/>
      <c r="O22" s="310"/>
      <c r="P22" s="312">
        <v>3.45</v>
      </c>
      <c r="Q22" s="9">
        <v>4483</v>
      </c>
      <c r="R22" s="9"/>
      <c r="S22" s="9"/>
      <c r="T22" s="9"/>
      <c r="U22" s="9"/>
      <c r="V22" s="9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1:61" s="13" customFormat="1" ht="12.75" customHeight="1" thickBot="1">
      <c r="A23" s="79">
        <v>17</v>
      </c>
      <c r="B23" s="211" t="s">
        <v>88</v>
      </c>
      <c r="C23" s="215">
        <f>P23*Q23*12</f>
        <v>19904.52</v>
      </c>
      <c r="D23" s="201">
        <f t="shared" si="1"/>
        <v>18471.39</v>
      </c>
      <c r="E23" s="201">
        <v>19904.52</v>
      </c>
      <c r="F23" s="195"/>
      <c r="G23" s="170"/>
      <c r="H23" s="171"/>
      <c r="I23" s="171"/>
      <c r="J23" s="171"/>
      <c r="K23" s="171"/>
      <c r="L23" s="182"/>
      <c r="M23" s="187">
        <f>E23-D23</f>
        <v>1433.13</v>
      </c>
      <c r="N23" s="323"/>
      <c r="O23" s="310"/>
      <c r="P23" s="312">
        <v>0.37</v>
      </c>
      <c r="Q23" s="9">
        <v>4483</v>
      </c>
      <c r="R23" s="9"/>
      <c r="S23" s="9"/>
      <c r="T23" s="9"/>
      <c r="U23" s="9"/>
      <c r="V23" s="9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1:61" s="3" customFormat="1" ht="15" customHeight="1" thickBot="1">
      <c r="A24" s="232" t="s">
        <v>25</v>
      </c>
      <c r="B24" s="233"/>
      <c r="C24" s="216">
        <f>SUM(C7:C23)</f>
        <v>953265.12</v>
      </c>
      <c r="D24" s="176">
        <f>SUM(D7:D23)</f>
        <v>884630.02</v>
      </c>
      <c r="E24" s="176">
        <f>SUM(E7:E23)</f>
        <v>953265.12</v>
      </c>
      <c r="F24" s="196"/>
      <c r="G24" s="177"/>
      <c r="H24" s="178"/>
      <c r="I24" s="178"/>
      <c r="J24" s="178"/>
      <c r="K24" s="178"/>
      <c r="L24" s="183"/>
      <c r="M24" s="176">
        <f>SUM(M7:M23)</f>
        <v>68635.1</v>
      </c>
      <c r="N24" s="65"/>
      <c r="O24" s="313"/>
      <c r="P24" s="9">
        <f>SUM(P7:P23)</f>
        <v>17.72</v>
      </c>
      <c r="Q24" s="9">
        <v>4483</v>
      </c>
      <c r="R24" s="9"/>
      <c r="S24" s="9"/>
      <c r="T24" s="9"/>
      <c r="U24" s="9"/>
      <c r="V24" s="9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s="3" customFormat="1" ht="15" customHeight="1" thickBot="1">
      <c r="A25" s="269" t="s">
        <v>89</v>
      </c>
      <c r="B25" s="270"/>
      <c r="C25" s="168">
        <v>22055.46</v>
      </c>
      <c r="D25" s="169">
        <v>21471.15</v>
      </c>
      <c r="E25" s="169">
        <v>22055.46</v>
      </c>
      <c r="F25" s="166"/>
      <c r="G25" s="167"/>
      <c r="H25" s="114"/>
      <c r="I25" s="114"/>
      <c r="J25" s="114"/>
      <c r="K25" s="114"/>
      <c r="L25" s="114"/>
      <c r="M25" s="168">
        <f>E25-D25</f>
        <v>584.31</v>
      </c>
      <c r="N25" s="117"/>
      <c r="O25" s="313">
        <f>P25*Q25*12</f>
        <v>22056.36</v>
      </c>
      <c r="P25" s="9">
        <v>0.41</v>
      </c>
      <c r="Q25" s="9">
        <v>4483</v>
      </c>
      <c r="R25" s="9"/>
      <c r="S25" s="9"/>
      <c r="T25" s="9"/>
      <c r="U25" s="9"/>
      <c r="V25" s="9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s="3" customFormat="1" ht="14.25" customHeight="1">
      <c r="A26" s="239" t="s">
        <v>96</v>
      </c>
      <c r="B26" s="239"/>
      <c r="C26" s="239"/>
      <c r="D26" s="239"/>
      <c r="E26" s="239"/>
      <c r="F26"/>
      <c r="G26"/>
      <c r="H26"/>
      <c r="I26"/>
      <c r="J26"/>
      <c r="K26"/>
      <c r="L26"/>
      <c r="M26" s="175"/>
      <c r="N26" s="175"/>
      <c r="O26" s="313">
        <v>69219.41</v>
      </c>
      <c r="P26" s="9"/>
      <c r="Q26" s="9"/>
      <c r="R26" s="9"/>
      <c r="S26" s="9"/>
      <c r="T26" s="9"/>
      <c r="U26" s="9"/>
      <c r="V26" s="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s="3" customFormat="1" ht="0.75" customHeight="1" hidden="1">
      <c r="A27" s="64"/>
      <c r="B27" s="64"/>
      <c r="C27" s="89"/>
      <c r="D27" s="65"/>
      <c r="E27" s="65"/>
      <c r="F27" s="18"/>
      <c r="G27" s="88"/>
      <c r="H27" s="17"/>
      <c r="I27" s="17"/>
      <c r="J27" s="17"/>
      <c r="K27" s="17"/>
      <c r="L27" s="17"/>
      <c r="M27" s="65"/>
      <c r="N27" s="65"/>
      <c r="O27" s="313"/>
      <c r="P27" s="9"/>
      <c r="Q27" s="9"/>
      <c r="R27" s="9"/>
      <c r="S27" s="9"/>
      <c r="T27" s="9"/>
      <c r="U27" s="9"/>
      <c r="V27" s="9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s="3" customFormat="1" ht="15.75" customHeight="1" thickBot="1">
      <c r="A28" s="282" t="s">
        <v>94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324"/>
      <c r="O28" s="313"/>
      <c r="P28" s="9"/>
      <c r="Q28" s="9"/>
      <c r="R28" s="9"/>
      <c r="S28" s="9"/>
      <c r="T28" s="9"/>
      <c r="U28" s="9"/>
      <c r="V28" s="9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s="3" customFormat="1" ht="15" customHeight="1" thickBot="1">
      <c r="A29" s="283" t="s">
        <v>95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325"/>
      <c r="O29" s="313"/>
      <c r="P29" s="9"/>
      <c r="Q29" s="9"/>
      <c r="R29" s="9"/>
      <c r="S29" s="9"/>
      <c r="T29" s="9"/>
      <c r="U29" s="9"/>
      <c r="V29" s="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14" ht="24" customHeight="1" thickBot="1">
      <c r="A30" s="67" t="s">
        <v>9</v>
      </c>
      <c r="B30" s="277" t="s">
        <v>61</v>
      </c>
      <c r="C30" s="278"/>
      <c r="D30" s="156" t="s">
        <v>60</v>
      </c>
      <c r="E30" s="274" t="s">
        <v>63</v>
      </c>
      <c r="F30" s="275"/>
      <c r="G30" s="275"/>
      <c r="H30" s="276"/>
      <c r="I30" s="157"/>
      <c r="J30" s="62"/>
      <c r="K30" s="62"/>
      <c r="L30" s="158"/>
      <c r="M30" s="159" t="s">
        <v>62</v>
      </c>
      <c r="N30" s="326"/>
    </row>
    <row r="31" spans="1:15" ht="14.25" customHeight="1">
      <c r="A31" s="147">
        <v>1</v>
      </c>
      <c r="B31" s="251" t="s">
        <v>69</v>
      </c>
      <c r="C31" s="252"/>
      <c r="D31" s="148">
        <v>1</v>
      </c>
      <c r="E31" s="149" t="s">
        <v>75</v>
      </c>
      <c r="F31" s="150"/>
      <c r="G31" s="151"/>
      <c r="H31" s="152"/>
      <c r="I31" s="153"/>
      <c r="J31" s="154"/>
      <c r="K31" s="154"/>
      <c r="L31" s="155"/>
      <c r="M31" s="148">
        <f aca="true" t="shared" si="3" ref="M31:M40">O31*1000</f>
        <v>5306</v>
      </c>
      <c r="N31" s="327"/>
      <c r="O31" s="9">
        <v>5.306</v>
      </c>
    </row>
    <row r="32" spans="1:15" ht="14.25" customHeight="1">
      <c r="A32" s="76">
        <v>2</v>
      </c>
      <c r="B32" s="217" t="s">
        <v>70</v>
      </c>
      <c r="C32" s="253"/>
      <c r="D32" s="137">
        <v>14.1</v>
      </c>
      <c r="E32" s="141" t="s">
        <v>76</v>
      </c>
      <c r="F32" s="131"/>
      <c r="G32" s="97"/>
      <c r="H32" s="142"/>
      <c r="I32" s="139"/>
      <c r="J32" s="57"/>
      <c r="K32" s="57"/>
      <c r="L32" s="135"/>
      <c r="M32" s="137">
        <f t="shared" si="3"/>
        <v>15232</v>
      </c>
      <c r="N32" s="327"/>
      <c r="O32" s="9">
        <v>15.232</v>
      </c>
    </row>
    <row r="33" spans="1:15" ht="12.75" customHeight="1">
      <c r="A33" s="86">
        <v>3</v>
      </c>
      <c r="B33" s="217" t="s">
        <v>71</v>
      </c>
      <c r="C33" s="253"/>
      <c r="D33" s="137">
        <v>60.5</v>
      </c>
      <c r="E33" s="141" t="s">
        <v>76</v>
      </c>
      <c r="F33" s="131"/>
      <c r="G33" s="97"/>
      <c r="H33" s="142"/>
      <c r="I33" s="139"/>
      <c r="J33" s="57"/>
      <c r="K33" s="57"/>
      <c r="L33" s="135"/>
      <c r="M33" s="316">
        <f t="shared" si="3"/>
        <v>53301</v>
      </c>
      <c r="N33" s="327"/>
      <c r="O33" s="9">
        <v>53.301</v>
      </c>
    </row>
    <row r="34" spans="1:19" ht="13.5" customHeight="1">
      <c r="A34" s="87">
        <v>4</v>
      </c>
      <c r="B34" s="236" t="s">
        <v>72</v>
      </c>
      <c r="C34" s="237"/>
      <c r="D34" s="137">
        <v>98.8</v>
      </c>
      <c r="E34" s="141" t="s">
        <v>76</v>
      </c>
      <c r="F34" s="131"/>
      <c r="G34" s="97"/>
      <c r="H34" s="142"/>
      <c r="I34" s="139"/>
      <c r="J34" s="57"/>
      <c r="K34" s="57"/>
      <c r="L34" s="135"/>
      <c r="M34" s="316">
        <f t="shared" si="3"/>
        <v>12598</v>
      </c>
      <c r="N34" s="327"/>
      <c r="O34" s="9">
        <v>12.598</v>
      </c>
      <c r="P34" s="309"/>
      <c r="Q34" s="309"/>
      <c r="R34" s="309"/>
      <c r="S34" s="309"/>
    </row>
    <row r="35" spans="1:19" ht="10.5" customHeight="1">
      <c r="A35" s="71">
        <v>5</v>
      </c>
      <c r="B35" s="217" t="s">
        <v>74</v>
      </c>
      <c r="C35" s="253"/>
      <c r="D35" s="137">
        <v>4</v>
      </c>
      <c r="E35" s="141" t="s">
        <v>75</v>
      </c>
      <c r="F35" s="131"/>
      <c r="G35" s="97"/>
      <c r="H35" s="142"/>
      <c r="I35" s="139"/>
      <c r="J35" s="57"/>
      <c r="K35" s="57"/>
      <c r="L35" s="135"/>
      <c r="M35" s="316">
        <f t="shared" si="3"/>
        <v>2055</v>
      </c>
      <c r="N35" s="327"/>
      <c r="O35" s="9">
        <v>2.055</v>
      </c>
      <c r="P35" s="309"/>
      <c r="Q35" s="309"/>
      <c r="R35" s="309"/>
      <c r="S35" s="309"/>
    </row>
    <row r="36" spans="1:19" ht="15.75" customHeight="1">
      <c r="A36" s="133">
        <v>6</v>
      </c>
      <c r="B36" s="217" t="s">
        <v>73</v>
      </c>
      <c r="C36" s="253"/>
      <c r="D36" s="137">
        <v>1</v>
      </c>
      <c r="E36" s="141" t="s">
        <v>75</v>
      </c>
      <c r="F36" s="131"/>
      <c r="G36" s="97"/>
      <c r="H36" s="142"/>
      <c r="I36" s="139"/>
      <c r="J36" s="57"/>
      <c r="K36" s="57"/>
      <c r="L36" s="135"/>
      <c r="M36" s="316">
        <f t="shared" si="3"/>
        <v>6796</v>
      </c>
      <c r="N36" s="327"/>
      <c r="O36" s="9">
        <v>6.796</v>
      </c>
      <c r="P36" s="309"/>
      <c r="Q36" s="309"/>
      <c r="R36" s="309"/>
      <c r="S36" s="309"/>
    </row>
    <row r="37" spans="1:19" ht="10.5" customHeight="1">
      <c r="A37" s="133">
        <v>7</v>
      </c>
      <c r="B37" s="253" t="s">
        <v>77</v>
      </c>
      <c r="C37" s="263"/>
      <c r="D37" s="137">
        <v>301</v>
      </c>
      <c r="E37" s="141" t="s">
        <v>76</v>
      </c>
      <c r="F37" s="131"/>
      <c r="G37" s="97"/>
      <c r="H37" s="142"/>
      <c r="I37" s="139"/>
      <c r="J37" s="57"/>
      <c r="K37" s="57"/>
      <c r="L37" s="135"/>
      <c r="M37" s="316">
        <f t="shared" si="3"/>
        <v>148590</v>
      </c>
      <c r="N37" s="327"/>
      <c r="O37" s="322">
        <v>148.59</v>
      </c>
      <c r="P37" s="309"/>
      <c r="Q37" s="309"/>
      <c r="R37" s="309"/>
      <c r="S37" s="309"/>
    </row>
    <row r="38" spans="1:19" ht="11.25" customHeight="1">
      <c r="A38" s="133">
        <v>8</v>
      </c>
      <c r="B38" s="253" t="s">
        <v>78</v>
      </c>
      <c r="C38" s="263"/>
      <c r="D38" s="137">
        <v>4.92</v>
      </c>
      <c r="E38" s="141" t="s">
        <v>84</v>
      </c>
      <c r="F38" s="131"/>
      <c r="G38" s="97"/>
      <c r="H38" s="142"/>
      <c r="I38" s="139"/>
      <c r="J38" s="57"/>
      <c r="K38" s="57"/>
      <c r="L38" s="135"/>
      <c r="M38" s="316">
        <f t="shared" si="3"/>
        <v>36442</v>
      </c>
      <c r="N38" s="327"/>
      <c r="O38" s="322">
        <v>36.442</v>
      </c>
      <c r="P38" s="309"/>
      <c r="Q38" s="309"/>
      <c r="R38" s="309"/>
      <c r="S38" s="309"/>
    </row>
    <row r="39" spans="1:19" ht="9.75" customHeight="1">
      <c r="A39" s="115">
        <v>9</v>
      </c>
      <c r="B39" s="253" t="s">
        <v>79</v>
      </c>
      <c r="C39" s="263"/>
      <c r="D39" s="137">
        <v>66.5</v>
      </c>
      <c r="E39" s="141" t="s">
        <v>76</v>
      </c>
      <c r="F39" s="131"/>
      <c r="G39" s="97"/>
      <c r="H39" s="142"/>
      <c r="I39" s="139"/>
      <c r="J39" s="57"/>
      <c r="K39" s="57"/>
      <c r="L39" s="135"/>
      <c r="M39" s="316">
        <f t="shared" si="3"/>
        <v>71109</v>
      </c>
      <c r="N39" s="327"/>
      <c r="O39" s="322">
        <v>71.109</v>
      </c>
      <c r="P39" s="309"/>
      <c r="Q39" s="309"/>
      <c r="R39" s="309"/>
      <c r="S39" s="309"/>
    </row>
    <row r="40" spans="1:19" ht="15.75" customHeight="1" thickBot="1">
      <c r="A40" s="134">
        <v>10</v>
      </c>
      <c r="B40" s="264" t="s">
        <v>80</v>
      </c>
      <c r="C40" s="265"/>
      <c r="D40" s="138">
        <v>72</v>
      </c>
      <c r="E40" s="143" t="s">
        <v>76</v>
      </c>
      <c r="F40" s="144"/>
      <c r="G40" s="145"/>
      <c r="H40" s="146"/>
      <c r="I40" s="140"/>
      <c r="J40" s="111"/>
      <c r="K40" s="111"/>
      <c r="L40" s="136"/>
      <c r="M40" s="317">
        <f t="shared" si="3"/>
        <v>69018</v>
      </c>
      <c r="N40" s="327"/>
      <c r="O40" s="322">
        <v>69.018</v>
      </c>
      <c r="P40" s="309"/>
      <c r="Q40" s="309"/>
      <c r="R40" s="309"/>
      <c r="S40" s="309"/>
    </row>
    <row r="41" spans="1:19" ht="15.75" customHeight="1" thickBot="1">
      <c r="A41" s="112"/>
      <c r="B41" s="254" t="s">
        <v>105</v>
      </c>
      <c r="C41" s="255"/>
      <c r="D41" s="173"/>
      <c r="E41" s="174"/>
      <c r="F41" s="132"/>
      <c r="G41" s="113"/>
      <c r="H41" s="114"/>
      <c r="I41" s="114"/>
      <c r="J41" s="114"/>
      <c r="K41" s="114"/>
      <c r="L41" s="114"/>
      <c r="M41" s="318">
        <f>SUM(M31:M40)</f>
        <v>420447</v>
      </c>
      <c r="N41" s="119"/>
      <c r="P41" s="309"/>
      <c r="Q41" s="309"/>
      <c r="R41" s="309"/>
      <c r="S41" s="309"/>
    </row>
    <row r="42" spans="1:19" ht="15.75" customHeight="1" thickBot="1">
      <c r="A42" s="281" t="s">
        <v>97</v>
      </c>
      <c r="B42" s="242"/>
      <c r="C42" s="242"/>
      <c r="D42" s="242"/>
      <c r="E42" s="242"/>
      <c r="F42" s="132"/>
      <c r="G42" s="113"/>
      <c r="H42" s="114"/>
      <c r="I42" s="114"/>
      <c r="J42" s="114"/>
      <c r="K42" s="114"/>
      <c r="L42" s="114"/>
      <c r="M42" s="319"/>
      <c r="N42" s="119"/>
      <c r="O42" s="9">
        <v>10.799</v>
      </c>
      <c r="P42" s="309"/>
      <c r="Q42" s="309"/>
      <c r="R42" s="309"/>
      <c r="S42" s="309"/>
    </row>
    <row r="43" spans="1:19" ht="15.75" customHeight="1" thickBot="1">
      <c r="A43" s="242" t="s">
        <v>98</v>
      </c>
      <c r="B43" s="242"/>
      <c r="C43" s="242"/>
      <c r="D43" s="242"/>
      <c r="E43" s="242"/>
      <c r="F43" s="132"/>
      <c r="G43" s="113"/>
      <c r="H43" s="114"/>
      <c r="I43" s="114"/>
      <c r="J43" s="114"/>
      <c r="K43" s="114"/>
      <c r="L43" s="114"/>
      <c r="M43" s="320">
        <v>10799</v>
      </c>
      <c r="N43" s="119"/>
      <c r="P43" s="309"/>
      <c r="Q43" s="309"/>
      <c r="R43" s="309"/>
      <c r="S43" s="309"/>
    </row>
    <row r="44" spans="1:19" ht="15.75" customHeight="1" thickBot="1">
      <c r="A44" s="248" t="s">
        <v>99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328"/>
      <c r="P44" s="309"/>
      <c r="Q44" s="309"/>
      <c r="R44" s="309"/>
      <c r="S44" s="309"/>
    </row>
    <row r="45" spans="1:19" ht="15.75" customHeight="1">
      <c r="A45" s="222" t="s">
        <v>101</v>
      </c>
      <c r="B45" s="250" t="s">
        <v>103</v>
      </c>
      <c r="C45" s="250"/>
      <c r="D45" s="250"/>
      <c r="E45" s="250"/>
      <c r="F45" s="223"/>
      <c r="G45" s="224"/>
      <c r="H45" s="85"/>
      <c r="I45" s="85"/>
      <c r="J45" s="85"/>
      <c r="K45" s="85"/>
      <c r="L45" s="180"/>
      <c r="M45" s="321">
        <v>4200</v>
      </c>
      <c r="N45" s="119"/>
      <c r="P45" s="309"/>
      <c r="Q45" s="309"/>
      <c r="R45" s="309"/>
      <c r="S45" s="309"/>
    </row>
    <row r="46" spans="1:19" ht="16.5" customHeight="1" thickBot="1">
      <c r="A46" s="225" t="s">
        <v>102</v>
      </c>
      <c r="B46" s="259" t="s">
        <v>100</v>
      </c>
      <c r="C46" s="259"/>
      <c r="D46" s="259"/>
      <c r="E46" s="259"/>
      <c r="F46" s="226"/>
      <c r="G46" s="227"/>
      <c r="H46" s="228"/>
      <c r="I46" s="228"/>
      <c r="J46" s="228"/>
      <c r="K46" s="228"/>
      <c r="L46" s="229"/>
      <c r="M46" s="319">
        <v>148968</v>
      </c>
      <c r="N46" s="119"/>
      <c r="P46" s="309"/>
      <c r="Q46" s="309"/>
      <c r="R46" s="309"/>
      <c r="S46" s="309"/>
    </row>
    <row r="47" spans="1:19" ht="15.75" customHeight="1" thickBot="1">
      <c r="A47" s="260" t="s">
        <v>104</v>
      </c>
      <c r="B47" s="261"/>
      <c r="C47" s="261"/>
      <c r="D47" s="261"/>
      <c r="E47" s="262"/>
      <c r="F47" s="220"/>
      <c r="G47" s="221"/>
      <c r="H47" s="178"/>
      <c r="I47" s="178"/>
      <c r="J47" s="178"/>
      <c r="K47" s="178"/>
      <c r="L47" s="183"/>
      <c r="M47" s="320">
        <f>SUM(M45:M46)</f>
        <v>153168</v>
      </c>
      <c r="N47" s="119"/>
      <c r="P47" s="314">
        <f>M51-M47</f>
        <v>65571</v>
      </c>
      <c r="Q47" s="309"/>
      <c r="R47" s="309"/>
      <c r="S47" s="309"/>
    </row>
    <row r="48" spans="1:19" ht="15.75" customHeight="1" thickBot="1">
      <c r="A48" s="172" t="s">
        <v>91</v>
      </c>
      <c r="B48" s="218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329"/>
      <c r="P48" s="309"/>
      <c r="Q48" s="309"/>
      <c r="R48" s="309"/>
      <c r="S48" s="309"/>
    </row>
    <row r="49" spans="1:19" ht="12.75" customHeight="1" thickBot="1">
      <c r="A49" s="266" t="s">
        <v>92</v>
      </c>
      <c r="B49" s="267"/>
      <c r="C49" s="267"/>
      <c r="D49" s="268"/>
      <c r="E49" s="160"/>
      <c r="F49" s="66"/>
      <c r="G49" s="118"/>
      <c r="H49" s="17"/>
      <c r="I49" s="17"/>
      <c r="J49" s="17"/>
      <c r="K49" s="17"/>
      <c r="L49" s="17"/>
      <c r="M49" s="138">
        <f>O49*1000</f>
        <v>338404</v>
      </c>
      <c r="N49" s="327"/>
      <c r="O49" s="9">
        <v>338.404</v>
      </c>
      <c r="P49" s="309"/>
      <c r="Q49" s="309"/>
      <c r="R49" s="309"/>
      <c r="S49" s="309"/>
    </row>
    <row r="50" spans="1:19" ht="15.75" customHeight="1" thickBot="1">
      <c r="A50" s="266" t="s">
        <v>93</v>
      </c>
      <c r="B50" s="267"/>
      <c r="C50" s="267"/>
      <c r="D50" s="268"/>
      <c r="E50" s="160"/>
      <c r="F50" s="66"/>
      <c r="G50" s="118"/>
      <c r="H50" s="17"/>
      <c r="I50" s="17"/>
      <c r="J50" s="17"/>
      <c r="K50" s="17"/>
      <c r="L50" s="17"/>
      <c r="M50" s="138">
        <f>O50*1000</f>
        <v>44840</v>
      </c>
      <c r="N50" s="327"/>
      <c r="O50" s="9">
        <v>44.84</v>
      </c>
      <c r="P50" s="309"/>
      <c r="Q50" s="309"/>
      <c r="R50" s="309"/>
      <c r="S50" s="309"/>
    </row>
    <row r="51" spans="1:19" ht="12.75" customHeight="1" thickBot="1">
      <c r="A51" s="279" t="s">
        <v>81</v>
      </c>
      <c r="B51" s="280"/>
      <c r="C51" s="280"/>
      <c r="D51" s="280"/>
      <c r="E51" s="280"/>
      <c r="F51" s="66"/>
      <c r="G51" s="118"/>
      <c r="H51" s="17"/>
      <c r="I51" s="17"/>
      <c r="J51" s="17"/>
      <c r="K51" s="17"/>
      <c r="L51" s="17"/>
      <c r="M51" s="138">
        <v>218739</v>
      </c>
      <c r="N51" s="327"/>
      <c r="O51" s="9">
        <v>1.14</v>
      </c>
      <c r="P51" s="309"/>
      <c r="Q51" s="309"/>
      <c r="R51" s="309"/>
      <c r="S51" s="309"/>
    </row>
    <row r="52" spans="1:19" ht="15.75" customHeight="1" thickBot="1">
      <c r="A52" s="243" t="s">
        <v>82</v>
      </c>
      <c r="B52" s="244"/>
      <c r="C52" s="244"/>
      <c r="D52" s="245"/>
      <c r="E52" s="160"/>
      <c r="F52" s="66"/>
      <c r="G52" s="118"/>
      <c r="H52" s="17"/>
      <c r="I52" s="17"/>
      <c r="J52" s="17"/>
      <c r="K52" s="17"/>
      <c r="L52" s="17"/>
      <c r="M52" s="96">
        <f>SUM(M49:M51)</f>
        <v>601983</v>
      </c>
      <c r="N52" s="119"/>
      <c r="P52" s="309"/>
      <c r="Q52" s="309"/>
      <c r="R52" s="309"/>
      <c r="S52" s="309"/>
    </row>
    <row r="53" spans="1:19" ht="14.25" customHeight="1" thickBot="1">
      <c r="A53" s="246" t="s">
        <v>83</v>
      </c>
      <c r="B53" s="247"/>
      <c r="C53" s="247"/>
      <c r="D53" s="247"/>
      <c r="E53" s="160"/>
      <c r="F53" s="66"/>
      <c r="G53" s="118"/>
      <c r="H53" s="17"/>
      <c r="I53" s="17"/>
      <c r="J53" s="17"/>
      <c r="K53" s="17"/>
      <c r="L53" s="17"/>
      <c r="M53" s="96">
        <f>M52-M41-M43-M47</f>
        <v>17569</v>
      </c>
      <c r="N53" s="119"/>
      <c r="P53" s="309"/>
      <c r="Q53" s="309"/>
      <c r="R53" s="309"/>
      <c r="S53" s="309"/>
    </row>
    <row r="54" spans="1:19" ht="4.5" customHeight="1" thickBot="1">
      <c r="A54" s="116"/>
      <c r="B54" s="116"/>
      <c r="C54" s="116"/>
      <c r="D54" s="116"/>
      <c r="E54" s="117"/>
      <c r="F54" s="66"/>
      <c r="G54" s="118"/>
      <c r="H54" s="17"/>
      <c r="I54" s="17"/>
      <c r="J54" s="17"/>
      <c r="K54" s="17"/>
      <c r="L54" s="17"/>
      <c r="M54" s="119"/>
      <c r="N54" s="119"/>
      <c r="P54" s="309"/>
      <c r="Q54" s="309"/>
      <c r="R54" s="309"/>
      <c r="S54" s="309"/>
    </row>
    <row r="55" spans="1:19" ht="15.75" customHeight="1">
      <c r="A55" s="120" t="s">
        <v>66</v>
      </c>
      <c r="B55" s="121"/>
      <c r="C55" s="121"/>
      <c r="D55" s="121"/>
      <c r="E55" s="122"/>
      <c r="F55" s="123"/>
      <c r="G55" s="122"/>
      <c r="H55" s="122"/>
      <c r="I55" s="122"/>
      <c r="J55" s="122"/>
      <c r="K55" s="122"/>
      <c r="L55" s="122"/>
      <c r="M55" s="124"/>
      <c r="N55" s="330"/>
      <c r="P55" s="309"/>
      <c r="Q55" s="309"/>
      <c r="R55" s="309"/>
      <c r="S55" s="309"/>
    </row>
    <row r="56" spans="1:19" ht="15.75" customHeight="1" thickBot="1">
      <c r="A56" s="125" t="s">
        <v>90</v>
      </c>
      <c r="B56" s="126"/>
      <c r="C56" s="126"/>
      <c r="D56" s="126"/>
      <c r="E56" s="127"/>
      <c r="F56" s="128"/>
      <c r="G56" s="129"/>
      <c r="H56" s="129"/>
      <c r="I56" s="129"/>
      <c r="J56" s="129"/>
      <c r="K56" s="129"/>
      <c r="L56" s="129"/>
      <c r="M56" s="130"/>
      <c r="N56" s="331"/>
      <c r="P56" s="309"/>
      <c r="Q56" s="309"/>
      <c r="R56" s="309"/>
      <c r="S56" s="309"/>
    </row>
    <row r="57" spans="1:19" ht="8.25" customHeight="1" thickBot="1">
      <c r="A57" s="64"/>
      <c r="B57" s="64"/>
      <c r="C57" s="106"/>
      <c r="D57" s="106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309"/>
      <c r="P57" s="309"/>
      <c r="Q57" s="309"/>
      <c r="R57" s="309"/>
      <c r="S57" s="309"/>
    </row>
    <row r="58" spans="1:61" ht="12" customHeight="1" thickBot="1">
      <c r="A58" s="105" t="s">
        <v>59</v>
      </c>
      <c r="B58" s="90"/>
      <c r="C58" s="90"/>
      <c r="D58" s="90"/>
      <c r="E58" s="91"/>
      <c r="F58" s="91"/>
      <c r="G58" s="91"/>
      <c r="H58" s="91"/>
      <c r="I58" s="91"/>
      <c r="J58" s="91"/>
      <c r="K58" s="91"/>
      <c r="L58" s="91"/>
      <c r="M58" s="92"/>
      <c r="N58" s="332"/>
      <c r="O58" s="309"/>
      <c r="P58" s="309"/>
      <c r="Q58" s="309"/>
      <c r="R58" s="309"/>
      <c r="S58" s="315"/>
      <c r="T58" s="12"/>
      <c r="U58" s="1"/>
      <c r="V58" s="1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19" ht="27.75" customHeight="1" thickBot="1">
      <c r="A59" s="67" t="s">
        <v>9</v>
      </c>
      <c r="B59" s="256" t="s">
        <v>54</v>
      </c>
      <c r="C59" s="257"/>
      <c r="D59" s="258"/>
      <c r="E59" s="93" t="s">
        <v>55</v>
      </c>
      <c r="F59" s="94"/>
      <c r="G59" s="94"/>
      <c r="H59" s="94"/>
      <c r="I59" s="94"/>
      <c r="J59" s="94"/>
      <c r="K59" s="94"/>
      <c r="L59" s="94"/>
      <c r="M59" s="95" t="s">
        <v>65</v>
      </c>
      <c r="N59" s="326"/>
      <c r="O59" s="309"/>
      <c r="P59" s="309"/>
      <c r="Q59" s="309"/>
      <c r="R59" s="309"/>
      <c r="S59" s="309"/>
    </row>
    <row r="60" spans="1:19" ht="12.75">
      <c r="A60" s="72">
        <v>1</v>
      </c>
      <c r="B60" s="240" t="s">
        <v>51</v>
      </c>
      <c r="C60" s="240"/>
      <c r="D60" s="240"/>
      <c r="E60" s="73" t="s">
        <v>64</v>
      </c>
      <c r="F60" s="74"/>
      <c r="G60" s="74"/>
      <c r="H60" s="74"/>
      <c r="I60" s="74"/>
      <c r="J60" s="74"/>
      <c r="K60" s="74"/>
      <c r="L60" s="74"/>
      <c r="M60" s="75">
        <v>108</v>
      </c>
      <c r="N60" s="333"/>
      <c r="O60" s="309"/>
      <c r="P60" s="309"/>
      <c r="Q60" s="309"/>
      <c r="R60" s="309"/>
      <c r="S60" s="309"/>
    </row>
    <row r="61" spans="1:19" ht="12.75">
      <c r="A61" s="76">
        <v>2</v>
      </c>
      <c r="B61" s="241" t="s">
        <v>52</v>
      </c>
      <c r="C61" s="241"/>
      <c r="D61" s="241"/>
      <c r="E61" s="71" t="s">
        <v>64</v>
      </c>
      <c r="F61" s="59"/>
      <c r="G61" s="77"/>
      <c r="H61" s="77"/>
      <c r="I61" s="77"/>
      <c r="J61" s="77"/>
      <c r="K61" s="77"/>
      <c r="L61" s="77"/>
      <c r="M61" s="78">
        <v>9</v>
      </c>
      <c r="N61" s="333"/>
      <c r="O61" s="309"/>
      <c r="P61" s="309"/>
      <c r="Q61" s="309"/>
      <c r="R61" s="309"/>
      <c r="S61" s="309"/>
    </row>
    <row r="62" spans="1:19" ht="12.75">
      <c r="A62" s="76">
        <v>3</v>
      </c>
      <c r="B62" s="241" t="s">
        <v>53</v>
      </c>
      <c r="C62" s="241"/>
      <c r="D62" s="241"/>
      <c r="E62" s="71" t="s">
        <v>64</v>
      </c>
      <c r="F62" s="59"/>
      <c r="G62" s="77"/>
      <c r="H62" s="77"/>
      <c r="I62" s="77"/>
      <c r="J62" s="77"/>
      <c r="K62" s="77"/>
      <c r="L62" s="77"/>
      <c r="M62" s="78">
        <v>4</v>
      </c>
      <c r="N62" s="333"/>
      <c r="O62" s="309"/>
      <c r="P62" s="309"/>
      <c r="Q62" s="309"/>
      <c r="R62" s="309"/>
      <c r="S62" s="309"/>
    </row>
    <row r="63" spans="1:19" ht="13.5" thickBot="1">
      <c r="A63" s="179">
        <v>4</v>
      </c>
      <c r="B63" s="272" t="s">
        <v>58</v>
      </c>
      <c r="C63" s="272"/>
      <c r="D63" s="272"/>
      <c r="E63" s="80" t="s">
        <v>64</v>
      </c>
      <c r="F63" s="81"/>
      <c r="G63" s="82"/>
      <c r="H63" s="82"/>
      <c r="I63" s="82"/>
      <c r="J63" s="82"/>
      <c r="K63" s="82"/>
      <c r="L63" s="82"/>
      <c r="M63" s="83">
        <v>13</v>
      </c>
      <c r="N63" s="333"/>
      <c r="O63" s="309"/>
      <c r="P63" s="309"/>
      <c r="Q63" s="309"/>
      <c r="R63" s="309"/>
      <c r="S63" s="309"/>
    </row>
    <row r="64" spans="1:14" ht="15" customHeight="1">
      <c r="A64" s="98"/>
      <c r="B64" s="273" t="s">
        <v>67</v>
      </c>
      <c r="C64" s="273"/>
      <c r="D64" s="273"/>
      <c r="E64" s="273"/>
      <c r="F64" s="107"/>
      <c r="G64" s="108"/>
      <c r="H64" s="108"/>
      <c r="I64" s="17"/>
      <c r="J64" s="17"/>
      <c r="K64" s="17"/>
      <c r="L64" s="17"/>
      <c r="M64" s="17"/>
      <c r="N64" s="17"/>
    </row>
    <row r="65" spans="1:14" ht="9.75" customHeight="1">
      <c r="A65" s="271"/>
      <c r="B65" s="271"/>
      <c r="C65" s="271"/>
      <c r="D65" s="271"/>
      <c r="E65" s="101"/>
      <c r="F65" s="107"/>
      <c r="G65" s="108"/>
      <c r="H65" s="108"/>
      <c r="I65" s="17"/>
      <c r="J65" s="17"/>
      <c r="K65" s="17"/>
      <c r="L65" s="17"/>
      <c r="M65" s="17"/>
      <c r="N65" s="17"/>
    </row>
    <row r="66" spans="1:8" ht="14.25">
      <c r="A66" s="102"/>
      <c r="B66" s="103"/>
      <c r="C66" s="103"/>
      <c r="D66" s="14"/>
      <c r="E66" s="104"/>
      <c r="F66" s="99"/>
      <c r="G66" s="100"/>
      <c r="H66" s="100"/>
    </row>
    <row r="67" spans="1:8" ht="15">
      <c r="A67" s="102"/>
      <c r="B67" s="238" t="s">
        <v>57</v>
      </c>
      <c r="C67" s="238"/>
      <c r="D67" s="238"/>
      <c r="E67" s="238"/>
      <c r="F67" s="238"/>
      <c r="G67" s="100"/>
      <c r="H67" s="100"/>
    </row>
  </sheetData>
  <sheetProtection/>
  <mergeCells count="41">
    <mergeCell ref="A28:M28"/>
    <mergeCell ref="A29:M29"/>
    <mergeCell ref="B35:C35"/>
    <mergeCell ref="B36:C36"/>
    <mergeCell ref="A25:B25"/>
    <mergeCell ref="B67:F67"/>
    <mergeCell ref="A65:D65"/>
    <mergeCell ref="B63:D63"/>
    <mergeCell ref="B64:E64"/>
    <mergeCell ref="E30:H30"/>
    <mergeCell ref="B30:C30"/>
    <mergeCell ref="A50:D50"/>
    <mergeCell ref="A51:E51"/>
    <mergeCell ref="A42:E42"/>
    <mergeCell ref="B59:D59"/>
    <mergeCell ref="B46:E46"/>
    <mergeCell ref="A47:E47"/>
    <mergeCell ref="A49:D49"/>
    <mergeCell ref="B45:E45"/>
    <mergeCell ref="B31:C31"/>
    <mergeCell ref="B32:C32"/>
    <mergeCell ref="B33:C33"/>
    <mergeCell ref="B41:C41"/>
    <mergeCell ref="B39:C39"/>
    <mergeCell ref="B40:C40"/>
    <mergeCell ref="B37:C37"/>
    <mergeCell ref="B38:C38"/>
    <mergeCell ref="B34:C34"/>
    <mergeCell ref="A26:E26"/>
    <mergeCell ref="B60:D60"/>
    <mergeCell ref="B61:D61"/>
    <mergeCell ref="B62:D62"/>
    <mergeCell ref="A43:E43"/>
    <mergeCell ref="A52:D52"/>
    <mergeCell ref="A53:D53"/>
    <mergeCell ref="A44:M44"/>
    <mergeCell ref="B3:D3"/>
    <mergeCell ref="A1:E1"/>
    <mergeCell ref="B2:D2"/>
    <mergeCell ref="A24:B24"/>
    <mergeCell ref="A6:F6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87" t="s">
        <v>27</v>
      </c>
      <c r="B1" s="288"/>
      <c r="C1" s="288"/>
      <c r="D1" s="289"/>
      <c r="E1" s="15"/>
      <c r="F1" s="1"/>
      <c r="G1" s="1"/>
      <c r="H1" s="1"/>
      <c r="I1" s="1"/>
      <c r="J1" s="1"/>
    </row>
    <row r="2" spans="1:10" ht="24" customHeight="1" thickBot="1">
      <c r="A2" s="294" t="s">
        <v>18</v>
      </c>
      <c r="B2" s="292" t="s">
        <v>20</v>
      </c>
      <c r="C2" s="293"/>
      <c r="D2" s="290" t="s">
        <v>23</v>
      </c>
      <c r="E2" s="15"/>
      <c r="F2" s="1"/>
      <c r="G2" s="1"/>
      <c r="H2" s="1"/>
      <c r="I2" s="1"/>
      <c r="J2" s="1"/>
    </row>
    <row r="3" spans="1:10" ht="32.25" customHeight="1" thickBot="1">
      <c r="A3" s="295"/>
      <c r="B3" s="26" t="s">
        <v>19</v>
      </c>
      <c r="C3" s="27" t="s">
        <v>22</v>
      </c>
      <c r="D3" s="291"/>
      <c r="E3" s="15"/>
      <c r="F3" s="1"/>
      <c r="G3" s="1"/>
      <c r="H3" s="1"/>
      <c r="I3" s="1"/>
      <c r="J3" s="1"/>
    </row>
    <row r="4" spans="1:10" ht="16.5" customHeight="1">
      <c r="A4" s="296" t="s">
        <v>2</v>
      </c>
      <c r="B4" s="297"/>
      <c r="C4" s="297"/>
      <c r="D4" s="298"/>
      <c r="E4" s="16"/>
      <c r="F4" s="1"/>
      <c r="G4" s="1"/>
      <c r="H4" s="1"/>
      <c r="I4" s="1"/>
      <c r="J4" s="1"/>
    </row>
    <row r="5" spans="1:10" ht="15">
      <c r="A5" s="37" t="s">
        <v>10</v>
      </c>
      <c r="B5" s="21">
        <v>1.85</v>
      </c>
      <c r="C5" s="21">
        <f>B5*G5</f>
        <v>28990.78</v>
      </c>
      <c r="D5" s="20">
        <f>C5*12</f>
        <v>347889.36</v>
      </c>
      <c r="E5" s="15"/>
      <c r="F5" s="1"/>
      <c r="G5" s="1">
        <v>15670.69</v>
      </c>
      <c r="H5" s="1"/>
      <c r="I5" s="1"/>
      <c r="J5" s="1"/>
    </row>
    <row r="6" spans="1:10" ht="12" customHeight="1">
      <c r="A6" s="37" t="s">
        <v>1</v>
      </c>
      <c r="B6" s="21">
        <v>0.63</v>
      </c>
      <c r="C6" s="21">
        <f aca="true" t="shared" si="0" ref="C6:C24">B6*G6</f>
        <v>9872.53</v>
      </c>
      <c r="D6" s="20">
        <f aca="true" t="shared" si="1" ref="D6:D25">C6*12</f>
        <v>118470.36</v>
      </c>
      <c r="E6" s="15"/>
      <c r="F6" s="1"/>
      <c r="G6" s="1">
        <v>15670.69</v>
      </c>
      <c r="H6" s="1"/>
      <c r="I6" s="1"/>
      <c r="J6" s="1"/>
    </row>
    <row r="7" spans="1:10" ht="15">
      <c r="A7" s="37" t="s">
        <v>3</v>
      </c>
      <c r="B7" s="21">
        <v>0.44</v>
      </c>
      <c r="C7" s="21">
        <f t="shared" si="0"/>
        <v>6895.1</v>
      </c>
      <c r="D7" s="20">
        <f t="shared" si="1"/>
        <v>82741.2</v>
      </c>
      <c r="E7" s="15"/>
      <c r="F7" s="1"/>
      <c r="G7" s="1">
        <v>15670.69</v>
      </c>
      <c r="H7" s="1"/>
      <c r="I7" s="1"/>
      <c r="J7" s="1"/>
    </row>
    <row r="8" spans="1:10" ht="15">
      <c r="A8" s="37" t="s">
        <v>4</v>
      </c>
      <c r="B8" s="21">
        <v>1.36</v>
      </c>
      <c r="C8" s="21">
        <f t="shared" si="0"/>
        <v>21312.14</v>
      </c>
      <c r="D8" s="20">
        <f t="shared" si="1"/>
        <v>255745.68</v>
      </c>
      <c r="E8" s="15"/>
      <c r="F8" s="1"/>
      <c r="G8" s="1">
        <v>15670.69</v>
      </c>
      <c r="H8" s="1"/>
      <c r="I8" s="1"/>
      <c r="J8" s="1"/>
    </row>
    <row r="9" spans="1:10" ht="15">
      <c r="A9" s="37" t="s">
        <v>5</v>
      </c>
      <c r="B9" s="21">
        <v>0.81</v>
      </c>
      <c r="C9" s="21">
        <f t="shared" si="0"/>
        <v>12693.26</v>
      </c>
      <c r="D9" s="20">
        <f t="shared" si="1"/>
        <v>152319.12</v>
      </c>
      <c r="E9" s="15"/>
      <c r="F9" s="1"/>
      <c r="G9" s="1">
        <v>15670.69</v>
      </c>
      <c r="H9" s="1"/>
      <c r="I9" s="1"/>
      <c r="J9" s="1"/>
    </row>
    <row r="10" spans="1:10" ht="15">
      <c r="A10" s="37" t="s">
        <v>8</v>
      </c>
      <c r="B10" s="21">
        <v>0.61</v>
      </c>
      <c r="C10" s="21">
        <f t="shared" si="0"/>
        <v>9559.12</v>
      </c>
      <c r="D10" s="20">
        <f t="shared" si="1"/>
        <v>114709.44</v>
      </c>
      <c r="E10" s="15"/>
      <c r="F10" s="1"/>
      <c r="G10" s="1">
        <v>15670.69</v>
      </c>
      <c r="H10" s="1"/>
      <c r="I10" s="1"/>
      <c r="J10" s="1"/>
    </row>
    <row r="11" spans="1:10" ht="13.5" customHeight="1">
      <c r="A11" s="37" t="s">
        <v>11</v>
      </c>
      <c r="B11" s="21">
        <v>0.1</v>
      </c>
      <c r="C11" s="21">
        <f t="shared" si="0"/>
        <v>1567.07</v>
      </c>
      <c r="D11" s="20">
        <f t="shared" si="1"/>
        <v>18804.84</v>
      </c>
      <c r="E11" s="15"/>
      <c r="F11" s="1"/>
      <c r="G11" s="1">
        <v>15670.69</v>
      </c>
      <c r="H11" s="1"/>
      <c r="I11" s="1"/>
      <c r="J11" s="1"/>
    </row>
    <row r="12" spans="1:10" ht="13.5" customHeight="1">
      <c r="A12" s="19" t="s">
        <v>12</v>
      </c>
      <c r="B12" s="21">
        <v>2.45</v>
      </c>
      <c r="C12" s="21">
        <f t="shared" si="0"/>
        <v>38393.19</v>
      </c>
      <c r="D12" s="20">
        <f t="shared" si="1"/>
        <v>460718.28</v>
      </c>
      <c r="E12" s="15"/>
      <c r="F12" s="1"/>
      <c r="G12" s="1">
        <v>15670.69</v>
      </c>
      <c r="H12" s="1"/>
      <c r="I12" s="1"/>
      <c r="J12" s="1"/>
    </row>
    <row r="13" spans="1:10" ht="13.5" customHeight="1">
      <c r="A13" s="37" t="s">
        <v>28</v>
      </c>
      <c r="B13" s="21">
        <v>0.02</v>
      </c>
      <c r="C13" s="21">
        <f t="shared" si="0"/>
        <v>313.41</v>
      </c>
      <c r="D13" s="20">
        <f t="shared" si="1"/>
        <v>3760.92</v>
      </c>
      <c r="E13" s="15"/>
      <c r="F13" s="1"/>
      <c r="G13" s="1">
        <v>15670.69</v>
      </c>
      <c r="H13" s="1"/>
      <c r="I13" s="1"/>
      <c r="J13" s="1"/>
    </row>
    <row r="14" spans="1:10" ht="11.25" customHeight="1">
      <c r="A14" s="37" t="s">
        <v>6</v>
      </c>
      <c r="B14" s="21">
        <v>1.56</v>
      </c>
      <c r="C14" s="21">
        <f t="shared" si="0"/>
        <v>24446.28</v>
      </c>
      <c r="D14" s="20">
        <f t="shared" si="1"/>
        <v>293355.36</v>
      </c>
      <c r="E14" s="15"/>
      <c r="F14" s="1"/>
      <c r="G14" s="1">
        <v>15670.69</v>
      </c>
      <c r="H14" s="1"/>
      <c r="I14" s="1"/>
      <c r="J14" s="1"/>
    </row>
    <row r="15" spans="1:10" ht="12.75" customHeight="1">
      <c r="A15" s="37" t="s">
        <v>29</v>
      </c>
      <c r="B15" s="21">
        <v>0.34</v>
      </c>
      <c r="C15" s="21">
        <f t="shared" si="0"/>
        <v>5328.03</v>
      </c>
      <c r="D15" s="20">
        <f t="shared" si="1"/>
        <v>63936.36</v>
      </c>
      <c r="E15" s="15"/>
      <c r="F15" s="1"/>
      <c r="G15" s="1">
        <v>15670.69</v>
      </c>
      <c r="H15" s="1"/>
      <c r="I15" s="1"/>
      <c r="J15" s="1"/>
    </row>
    <row r="16" spans="1:10" ht="15">
      <c r="A16" s="38" t="s">
        <v>30</v>
      </c>
      <c r="B16" s="21">
        <v>0.6</v>
      </c>
      <c r="C16" s="21">
        <f t="shared" si="0"/>
        <v>9402.41</v>
      </c>
      <c r="D16" s="20">
        <f t="shared" si="1"/>
        <v>112828.92</v>
      </c>
      <c r="E16" s="15"/>
      <c r="F16" s="1"/>
      <c r="G16" s="1">
        <v>15670.69</v>
      </c>
      <c r="H16" s="1"/>
      <c r="I16" s="1"/>
      <c r="J16" s="1"/>
    </row>
    <row r="17" spans="1:10" ht="15">
      <c r="A17" s="37" t="s">
        <v>31</v>
      </c>
      <c r="B17" s="21">
        <v>0.05</v>
      </c>
      <c r="C17" s="21">
        <f t="shared" si="0"/>
        <v>783.53</v>
      </c>
      <c r="D17" s="20">
        <f t="shared" si="1"/>
        <v>9402.36</v>
      </c>
      <c r="E17" s="15"/>
      <c r="F17" s="1"/>
      <c r="G17" s="1">
        <v>15670.69</v>
      </c>
      <c r="H17" s="1"/>
      <c r="I17" s="1"/>
      <c r="J17" s="1"/>
    </row>
    <row r="18" spans="1:10" ht="14.25" customHeight="1">
      <c r="A18" s="19" t="s">
        <v>7</v>
      </c>
      <c r="B18" s="21">
        <v>0.09</v>
      </c>
      <c r="C18" s="21">
        <f t="shared" si="0"/>
        <v>1410.36</v>
      </c>
      <c r="D18" s="20">
        <f t="shared" si="1"/>
        <v>16924.32</v>
      </c>
      <c r="E18" s="15"/>
      <c r="F18" s="1"/>
      <c r="G18" s="1">
        <v>15670.69</v>
      </c>
      <c r="H18" s="1"/>
      <c r="I18" s="1"/>
      <c r="J18" s="1"/>
    </row>
    <row r="19" spans="1:12" ht="16.5" customHeight="1">
      <c r="A19" s="39" t="s">
        <v>32</v>
      </c>
      <c r="B19" s="21">
        <v>0.27</v>
      </c>
      <c r="C19" s="21">
        <f t="shared" si="0"/>
        <v>4231.09</v>
      </c>
      <c r="D19" s="20">
        <f t="shared" si="1"/>
        <v>50773.08</v>
      </c>
      <c r="E19" s="15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19" t="s">
        <v>33</v>
      </c>
      <c r="B20" s="21">
        <v>1.77</v>
      </c>
      <c r="C20" s="21">
        <f t="shared" si="0"/>
        <v>27737.12</v>
      </c>
      <c r="D20" s="20">
        <f t="shared" si="1"/>
        <v>332845.44</v>
      </c>
      <c r="E20" s="15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0" t="s">
        <v>34</v>
      </c>
      <c r="B21" s="21">
        <v>0.32</v>
      </c>
      <c r="C21" s="21">
        <f t="shared" si="0"/>
        <v>5014.62</v>
      </c>
      <c r="D21" s="20">
        <f t="shared" si="1"/>
        <v>60175.44</v>
      </c>
      <c r="E21" s="15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1" t="s">
        <v>35</v>
      </c>
      <c r="B22" s="28">
        <v>1.31</v>
      </c>
      <c r="C22" s="28">
        <f t="shared" si="0"/>
        <v>20528.6</v>
      </c>
      <c r="D22" s="29">
        <f t="shared" si="1"/>
        <v>246343.2</v>
      </c>
      <c r="E22" s="15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3" t="s">
        <v>25</v>
      </c>
      <c r="B23" s="44">
        <f>SUM(B5:B22)</f>
        <v>14.58</v>
      </c>
      <c r="C23" s="23">
        <f>SUM(C5:C22)</f>
        <v>228478.64</v>
      </c>
      <c r="D23" s="31">
        <f t="shared" si="1"/>
        <v>2741743.68</v>
      </c>
      <c r="E23" s="15"/>
      <c r="F23" s="1"/>
      <c r="G23" s="1"/>
      <c r="H23" s="1"/>
      <c r="I23" s="1"/>
      <c r="J23" s="1"/>
      <c r="K23" s="1"/>
      <c r="L23" s="1"/>
    </row>
    <row r="24" spans="1:12" ht="15.75" thickBot="1">
      <c r="A24" s="30" t="s">
        <v>21</v>
      </c>
      <c r="B24" s="32">
        <v>3.71</v>
      </c>
      <c r="C24" s="23">
        <f t="shared" si="0"/>
        <v>58138.26</v>
      </c>
      <c r="D24" s="31">
        <f t="shared" si="1"/>
        <v>697659.12</v>
      </c>
      <c r="E24" s="15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0" t="s">
        <v>17</v>
      </c>
      <c r="B25" s="23">
        <f>SUM(B23:B24)</f>
        <v>18.29</v>
      </c>
      <c r="C25" s="23">
        <f>SUM(C23:C24)</f>
        <v>286616.9</v>
      </c>
      <c r="D25" s="31">
        <f t="shared" si="1"/>
        <v>3439402.8</v>
      </c>
      <c r="E25" s="15"/>
      <c r="F25" s="1"/>
      <c r="G25" s="1"/>
      <c r="H25" s="1"/>
      <c r="I25" s="1"/>
      <c r="J25" s="1"/>
      <c r="K25" s="1"/>
      <c r="L25" s="1"/>
    </row>
    <row r="26" spans="1:12" ht="15">
      <c r="A26" s="50"/>
      <c r="B26" s="25"/>
      <c r="C26" s="25"/>
      <c r="D26" s="36"/>
      <c r="E26" s="15"/>
      <c r="F26" s="1"/>
      <c r="G26" s="1"/>
      <c r="H26" s="1"/>
      <c r="I26" s="1"/>
      <c r="J26" s="1"/>
      <c r="K26" s="1"/>
      <c r="L26" s="1"/>
    </row>
    <row r="27" spans="1:12" ht="15" thickBot="1">
      <c r="A27" s="284" t="s">
        <v>43</v>
      </c>
      <c r="B27" s="284"/>
      <c r="C27" s="284"/>
      <c r="D27" s="284"/>
      <c r="E27" s="15"/>
      <c r="F27" s="1"/>
      <c r="G27" s="1"/>
      <c r="H27" s="1"/>
      <c r="I27" s="1"/>
      <c r="J27" s="1"/>
      <c r="K27" s="1"/>
      <c r="L27" s="1"/>
    </row>
    <row r="28" spans="1:12" ht="15" customHeight="1" thickBot="1">
      <c r="A28" s="301" t="s">
        <v>36</v>
      </c>
      <c r="B28" s="302"/>
      <c r="C28" s="45" t="s">
        <v>44</v>
      </c>
      <c r="D28" s="46" t="s">
        <v>45</v>
      </c>
      <c r="E28" s="15"/>
      <c r="F28" s="1"/>
      <c r="G28" s="1"/>
      <c r="H28" s="1"/>
      <c r="I28" s="1"/>
      <c r="J28" s="1"/>
      <c r="K28" s="1"/>
      <c r="L28" s="1"/>
    </row>
    <row r="29" spans="1:12" ht="12" customHeight="1">
      <c r="A29" s="303" t="s">
        <v>37</v>
      </c>
      <c r="B29" s="303"/>
      <c r="C29" s="47">
        <v>520919</v>
      </c>
      <c r="D29" s="47">
        <v>527305</v>
      </c>
      <c r="E29" s="15"/>
      <c r="F29" s="1"/>
      <c r="G29" s="1"/>
      <c r="H29" s="1"/>
      <c r="I29" s="1"/>
      <c r="J29" s="1"/>
      <c r="K29" s="1"/>
      <c r="L29" s="1"/>
    </row>
    <row r="30" spans="1:5" ht="15.75" customHeight="1">
      <c r="A30" s="304" t="s">
        <v>38</v>
      </c>
      <c r="B30" s="304"/>
      <c r="C30" s="49">
        <v>451129</v>
      </c>
      <c r="D30" s="49">
        <v>445453</v>
      </c>
      <c r="E30" s="14"/>
    </row>
    <row r="31" spans="1:5" ht="15.75" customHeight="1">
      <c r="A31" s="304" t="s">
        <v>39</v>
      </c>
      <c r="B31" s="304"/>
      <c r="C31" s="22">
        <v>1654836</v>
      </c>
      <c r="D31" s="22">
        <v>1652295.05</v>
      </c>
      <c r="E31" s="14"/>
    </row>
    <row r="32" spans="1:5" ht="18" customHeight="1">
      <c r="A32" s="304" t="s">
        <v>40</v>
      </c>
      <c r="B32" s="304"/>
      <c r="C32" s="22">
        <v>4056203</v>
      </c>
      <c r="D32" s="22">
        <v>3900299</v>
      </c>
      <c r="E32" s="14"/>
    </row>
    <row r="33" spans="1:5" ht="15" customHeight="1" thickBot="1">
      <c r="A33" s="305" t="s">
        <v>41</v>
      </c>
      <c r="B33" s="305"/>
      <c r="C33" s="48"/>
      <c r="D33" s="48"/>
      <c r="E33" s="14"/>
    </row>
    <row r="34" spans="1:9" ht="15" thickBot="1">
      <c r="A34" s="299" t="s">
        <v>42</v>
      </c>
      <c r="B34" s="300"/>
      <c r="C34" s="42">
        <f>SUM(C29:C33)</f>
        <v>6683087</v>
      </c>
      <c r="D34" s="24">
        <f>SUM(D29:D33)</f>
        <v>6525352</v>
      </c>
      <c r="E34" s="15"/>
      <c r="F34" s="1"/>
      <c r="G34" s="1"/>
      <c r="H34" s="1"/>
      <c r="I34" s="1"/>
    </row>
    <row r="35" spans="1:9" ht="14.25">
      <c r="A35" s="285"/>
      <c r="B35" s="285"/>
      <c r="C35" s="285"/>
      <c r="D35" s="33"/>
      <c r="E35" s="15"/>
      <c r="F35" s="1"/>
      <c r="G35" s="1"/>
      <c r="H35" s="1"/>
      <c r="I35" s="1"/>
    </row>
    <row r="36" spans="1:9" ht="14.25">
      <c r="A36" s="285"/>
      <c r="B36" s="285"/>
      <c r="C36" s="285"/>
      <c r="D36" s="33"/>
      <c r="E36" s="15"/>
      <c r="F36" s="1"/>
      <c r="G36" s="1"/>
      <c r="H36" s="1"/>
      <c r="I36" s="1"/>
    </row>
    <row r="37" spans="1:9" ht="12.75">
      <c r="A37" s="285"/>
      <c r="B37" s="285"/>
      <c r="C37" s="285"/>
      <c r="D37" s="33"/>
      <c r="E37" s="1"/>
      <c r="F37" s="1"/>
      <c r="G37" s="1"/>
      <c r="H37" s="1"/>
      <c r="I37" s="1"/>
    </row>
    <row r="38" spans="1:9" ht="20.25" customHeight="1">
      <c r="A38" s="286"/>
      <c r="B38" s="286"/>
      <c r="C38" s="286"/>
      <c r="D38" s="34"/>
      <c r="E38" s="1"/>
      <c r="F38" s="1"/>
      <c r="G38" s="1"/>
      <c r="H38" s="1"/>
      <c r="I38" s="1"/>
    </row>
    <row r="39" spans="1:9" ht="12.75">
      <c r="A39" s="35"/>
      <c r="B39" s="35"/>
      <c r="C39" s="35"/>
      <c r="D39" s="35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1:D1"/>
    <mergeCell ref="A35:C35"/>
    <mergeCell ref="D2:D3"/>
    <mergeCell ref="B2:C2"/>
    <mergeCell ref="A2:A3"/>
    <mergeCell ref="A4:D4"/>
    <mergeCell ref="A34:B34"/>
    <mergeCell ref="A28:B28"/>
    <mergeCell ref="A29:B29"/>
    <mergeCell ref="A30:B30"/>
    <mergeCell ref="A27:D27"/>
    <mergeCell ref="A36:C36"/>
    <mergeCell ref="A37:C37"/>
    <mergeCell ref="A38:C38"/>
    <mergeCell ref="A31:B31"/>
    <mergeCell ref="A32:B32"/>
    <mergeCell ref="A33:B33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work</cp:lastModifiedBy>
  <cp:lastPrinted>2017-04-20T12:50:33Z</cp:lastPrinted>
  <dcterms:created xsi:type="dcterms:W3CDTF">2006-01-04T06:59:47Z</dcterms:created>
  <dcterms:modified xsi:type="dcterms:W3CDTF">2017-04-20T14:55:52Z</dcterms:modified>
  <cp:category/>
  <cp:version/>
  <cp:contentType/>
  <cp:contentStatus/>
</cp:coreProperties>
</file>