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<sst xmlns="http://schemas.openxmlformats.org/spreadsheetml/2006/main" count="219" uniqueCount="153">
  <si>
    <t>N пп</t>
  </si>
  <si>
    <t>Наименование параметра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</si>
  <si>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</si>
  <si>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</si>
  <si>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</si>
  <si>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</si>
  <si>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</si>
  <si>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</si>
  <si>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</si>
  <si>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</si>
  <si>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Задолженность потребителей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</si>
  <si>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</si>
  <si>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</si>
  <si>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</si>
  <si>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</si>
  <si>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</si>
  <si>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</si>
  <si>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</si>
  <si>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</si>
  <si>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</si>
  <si>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</si>
  <si>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</si>
  <si>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</si>
  <si>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</si>
  <si>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</si>
  <si>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</si>
  <si>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</si>
  <si>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</si>
  <si>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</si>
  <si>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</si>
  <si>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</si>
  <si>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</si>
  <si>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</si>
  <si>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</si>
  <si>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</si>
  <si>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</si>
  <si>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</si>
  <si>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</si>
  <si>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</si>
  <si>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</si>
  <si>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</si>
  <si>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</si>
  <si>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</si>
  <si>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</si>
  <si>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</si>
  <si>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</si>
  <si>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</si>
  <si>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</si>
  <si>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</si>
  <si>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</si>
  <si>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</si>
  <si>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</si>
  <si>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</si>
  <si>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</si>
  <si>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</si>
  <si>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</si>
  <si>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</si>
  <si>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</si>
  <si>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</si>
  <si>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</si>
  <si>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</si>
  <si>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</si>
  <si>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</si>
  <si>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</si>
  <si>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</si>
  <si>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</si>
  <si>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</si>
  <si>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</si>
  <si>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</si>
  <si>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</si>
  <si>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</si>
  <si>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</si>
  <si>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</si>
  <si>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 xml:space="preserve"> Содержание и ремонт автоматической  пожарной  сигнализации </t>
  </si>
  <si>
    <t xml:space="preserve"> ООО"Крос"</t>
  </si>
  <si>
    <t>№п/п</t>
  </si>
  <si>
    <t>Объем</t>
  </si>
  <si>
    <t>Стоимость работ,руб.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</si>
  <si>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</si>
  <si>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</si>
  <si>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</si>
  <si>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</si>
  <si>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</si>
  <si>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</si>
  <si>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</si>
  <si>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</si>
  <si>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</si>
  <si>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</si>
  <si>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</si>
  <si>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</si>
  <si>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Вид коммунальной услуги</t>
  </si>
  <si>
    <t>Отопление</t>
  </si>
  <si>
    <t>Горячее водоснабжение</t>
  </si>
  <si>
    <t>Холодное   водоснабжение</t>
  </si>
  <si>
    <t>Электроэнергия</t>
  </si>
  <si>
    <t>Гкал</t>
  </si>
  <si>
    <t>м3</t>
  </si>
  <si>
    <t>Общий объем потребления</t>
  </si>
  <si>
    <t>Начислено потребителям.руб</t>
  </si>
  <si>
    <t>Оплачено потребителями,руб</t>
  </si>
  <si>
    <t>Задолженность потребителей,руб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</si>
  <si>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</si>
  <si>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</si>
  <si>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</si>
  <si>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</si>
  <si>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</si>
  <si>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поставщиком (поставщиками) коммунального ресурса(руб)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</si>
  <si>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</si>
  <si>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</si>
  <si>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>Сумма пени и штрафов, уплаченные поставщику (поставщикам) коммунального ресурса,(руб.)</t>
  </si>
  <si>
    <t>Водоотведение</t>
  </si>
  <si>
    <t xml:space="preserve">ОТЧЕТ  </t>
  </si>
  <si>
    <t xml:space="preserve"> об  исполнении управляющей организацией ООО"УК МегаЛинк" договора управления</t>
  </si>
  <si>
    <t>многоквартирным  домом   по адресу: г. Ульяновск, проспект  Врача Сурова,37</t>
  </si>
  <si>
    <t xml:space="preserve">Директор ООО " УК  МегаЛинк"     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</si>
  <si>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</si>
  <si>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</si>
  <si>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</si>
  <si>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</si>
  <si>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Исполнитель  работ  ООО"СтройИнвест"</t>
  </si>
  <si>
    <t xml:space="preserve">Переплата  потребителями </t>
  </si>
  <si>
    <t>01.01.2016г.</t>
  </si>
  <si>
    <t>31.12.2016г.</t>
  </si>
  <si>
    <t xml:space="preserve">Наименование  работ </t>
  </si>
  <si>
    <t>Тек.ремонт( монтаж   светильников ) в   подъездах № 2,3</t>
  </si>
  <si>
    <t>Тек.ремонт  благоустройства  придоимовой  территории</t>
  </si>
  <si>
    <t>Тек.ремонт  канализации   в техподвале №1</t>
  </si>
  <si>
    <t xml:space="preserve">Монтаж светильников </t>
  </si>
  <si>
    <t>Тек.ремонт  канализации в  техподвале  п/да №2</t>
  </si>
  <si>
    <t xml:space="preserve">Итого  выполнено  </t>
  </si>
  <si>
    <t>Выполненные  работы  по ст. "Непредвиденные  затраты   на текущий ремонт МКД  в  отчетном  периоде " :</t>
  </si>
  <si>
    <t>ООО"Технология Сервис"</t>
  </si>
  <si>
    <t xml:space="preserve"> -Непредвиденные затраты на текущий ремонт общедомового имущества</t>
  </si>
  <si>
    <t xml:space="preserve"> -содержание и ремонт автоматической пожарной сигнализации</t>
  </si>
  <si>
    <t>N п/п</t>
  </si>
  <si>
    <t>свет-ки-10 шт</t>
  </si>
  <si>
    <t>26 мп</t>
  </si>
  <si>
    <t>9 мп</t>
  </si>
  <si>
    <t>канал.д.110-3мп</t>
  </si>
  <si>
    <t>свет-к-3шт</t>
  </si>
  <si>
    <t>кВтч</t>
  </si>
  <si>
    <t>Значение</t>
  </si>
  <si>
    <t xml:space="preserve"> -денежных средств от потребителей </t>
  </si>
  <si>
    <t xml:space="preserve"> - целевых взносов  от потребителей</t>
  </si>
  <si>
    <t>Переходящие остатки( денежных средств (на начало периода)</t>
  </si>
  <si>
    <t>ООО" УК МегаЛинк" /ООО"РИЦ"</t>
  </si>
  <si>
    <t>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</si>
  <si>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 xml:space="preserve"> -услуги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</si>
  <si>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 xml:space="preserve">   -услуги Председателя Совета МКД (с учетом налогов НДФЛ)</t>
  </si>
  <si>
    <t xml:space="preserve"> -содержание дома</t>
  </si>
  <si>
    <t>х</t>
  </si>
  <si>
    <t>в</t>
  </si>
  <si>
    <t xml:space="preserve">ООО" УК МегаЛинк"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</si>
</sst>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руб.-419];[Red]\-#,##0.00\ [$руб.-419]"/>
    <numFmt numFmtId="173" formatCode="0.000"/>
    <numFmt numFmtId="174" formatCode="0.0"/>
    <numFmt numFmtId="175" formatCode="0.0000"/>
    <numFmt numFmtId="176" formatCode="_-* #,##0.0_р_._-;\-* #,##0.0_р_._-;_-* &quot;-&quot;??_р_._-;_-@_-"/>
    <numFmt numFmtId="177" formatCode="#,##0.00_р_."/>
  </numFmts>
  <fonts count="3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72" fontId="3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16" fontId="8" fillId="0" borderId="58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1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0" fontId="4" fillId="0" borderId="61" xfId="0" applyFont="1" applyFill="1" applyBorder="1" applyAlignment="1">
      <alignment vertical="center" wrapText="1"/>
    </xf>
    <xf numFmtId="0" fontId="8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177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4" fontId="32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33" fillId="0" borderId="0" xfId="0" applyNumberFormat="1" applyFont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174" fontId="3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3.00390625" style="0" customWidth="1"/>
    <col min="2" max="2" width="30.625" style="0" customWidth="1"/>
    <col min="3" max="3" width="12.25390625" style="0" customWidth="1"/>
    <col min="4" max="4" width="19.125" style="0" customWidth="1"/>
    <col min="5" max="5" width="10.125" style="0" customWidth="1"/>
    <col min="6" max="6" width="10.75390625" style="0" customWidth="1"/>
    <col min="7" max="7" width="12.125" style="0" customWidth="1"/>
    <col min="8" max="8" width="13.625" style="0" customWidth="1"/>
    <col min="9" max="9" width="9.875" style="0" bestFit="1" customWidth="1"/>
  </cols>
  <sheetData>
    <row r="1" spans="1:7" ht="14.25">
      <c r="A1" s="187" t="s">
        <v>111</v>
      </c>
      <c r="B1" s="187"/>
      <c r="C1" s="187"/>
      <c r="D1" s="187"/>
      <c r="E1" s="75"/>
      <c r="F1" s="75"/>
      <c r="G1" s="75"/>
    </row>
    <row r="2" spans="1:8" ht="14.25">
      <c r="A2" s="150" t="s">
        <v>112</v>
      </c>
      <c r="B2" s="150"/>
      <c r="C2" s="150"/>
      <c r="D2" s="150"/>
      <c r="E2" s="150"/>
      <c r="F2" s="150"/>
      <c r="G2" s="150"/>
      <c r="H2" s="1"/>
    </row>
    <row r="3" spans="1:8" ht="14.25">
      <c r="A3" s="151" t="s">
        <v>113</v>
      </c>
      <c r="B3" s="151"/>
      <c r="C3" s="151"/>
      <c r="D3" s="151"/>
      <c r="E3" s="151"/>
      <c r="F3" s="151"/>
      <c r="G3" s="151"/>
      <c r="H3" s="2"/>
    </row>
    <row r="4" spans="1:8" ht="17.25" customHeight="1" thickBot="1">
      <c r="A4" s="3"/>
      <c r="B4" s="4"/>
      <c r="C4" s="4"/>
      <c r="D4" s="4"/>
      <c r="E4" s="4"/>
      <c r="F4" s="4"/>
      <c r="G4" s="4"/>
      <c r="H4" s="1"/>
    </row>
    <row r="5" spans="1:8" ht="39" thickBot="1">
      <c r="A5" s="5" t="s">
        <v>134</v>
      </c>
      <c r="B5" s="6" t="s">
        <v>1</v>
      </c>
      <c r="C5" s="6" t="s">
        <v>2</v>
      </c>
      <c r="D5" s="6" t="s">
        <v>141</v>
      </c>
      <c r="E5" s="4"/>
      <c r="F5" s="4"/>
      <c r="G5" s="4"/>
      <c r="H5" s="1"/>
    </row>
    <row r="6" spans="1:8" ht="18" customHeight="1" thickBot="1">
      <c r="A6" s="169" t="s">
        <v>4</v>
      </c>
      <c r="B6" s="170"/>
      <c r="C6" s="171"/>
      <c r="D6" s="10" t="s">
        <v>121</v>
      </c>
      <c r="E6" s="4"/>
      <c r="F6" s="4"/>
      <c r="G6" s="4"/>
      <c r="H6" s="1"/>
    </row>
    <row r="7" spans="1:8" ht="15" thickBot="1">
      <c r="A7" s="169" t="s">
        <v>6</v>
      </c>
      <c r="B7" s="170"/>
      <c r="C7" s="170"/>
      <c r="D7" s="30" t="s">
        <v>122</v>
      </c>
      <c r="E7" s="4"/>
      <c r="F7" s="4"/>
      <c r="G7" s="4"/>
      <c r="H7" s="1"/>
    </row>
    <row r="8" spans="1:9" ht="29.25" customHeight="1" thickBot="1">
      <c r="A8" s="175" t="s">
        <v>118</v>
      </c>
      <c r="B8" s="176"/>
      <c r="C8" s="176"/>
      <c r="D8" s="177"/>
      <c r="E8" s="148"/>
      <c r="F8" s="159"/>
      <c r="G8" s="159"/>
      <c r="H8" s="156"/>
      <c r="I8" s="155"/>
    </row>
    <row r="9" spans="1:9" ht="27" customHeight="1" thickBot="1">
      <c r="A9" s="39">
        <v>1</v>
      </c>
      <c r="B9" s="7" t="s">
        <v>144</v>
      </c>
      <c r="C9" s="8" t="s">
        <v>8</v>
      </c>
      <c r="D9" s="115">
        <v>0</v>
      </c>
      <c r="E9" s="148"/>
      <c r="F9" s="159"/>
      <c r="G9" s="159"/>
      <c r="H9" s="156"/>
      <c r="I9" s="155"/>
    </row>
    <row r="10" spans="1:9" ht="15" thickBot="1">
      <c r="A10" s="39">
        <f>A9+1</f>
        <v>2</v>
      </c>
      <c r="B10" s="7" t="s">
        <v>120</v>
      </c>
      <c r="C10" s="8" t="s">
        <v>8</v>
      </c>
      <c r="D10" s="115">
        <v>0</v>
      </c>
      <c r="E10" s="148">
        <v>2015</v>
      </c>
      <c r="F10" s="159"/>
      <c r="G10" s="159"/>
      <c r="H10" s="156"/>
      <c r="I10" s="155"/>
    </row>
    <row r="11" spans="1:9" ht="15" thickBot="1">
      <c r="A11" s="39">
        <f aca="true" t="shared" si="0" ref="A11:A26">A10+1</f>
        <v>3</v>
      </c>
      <c r="B11" s="7" t="s">
        <v>10</v>
      </c>
      <c r="C11" s="8" t="s">
        <v>8</v>
      </c>
      <c r="D11" s="149">
        <v>137359.64</v>
      </c>
      <c r="E11" s="148">
        <v>137359.64</v>
      </c>
      <c r="F11" s="160">
        <f>D11-E11</f>
        <v>0</v>
      </c>
      <c r="G11" s="159"/>
      <c r="H11" s="156"/>
      <c r="I11" s="155"/>
    </row>
    <row r="12" spans="1:9" ht="39" thickBot="1">
      <c r="A12" s="39">
        <f t="shared" si="0"/>
        <v>4</v>
      </c>
      <c r="B12" s="7" t="s">
        <v>11</v>
      </c>
      <c r="C12" s="8" t="s">
        <v>8</v>
      </c>
      <c r="D12" s="115">
        <f>SUM(D13:D17)</f>
        <v>1152015.81</v>
      </c>
      <c r="E12" s="148"/>
      <c r="F12" s="159"/>
      <c r="G12" s="161">
        <f>D13+D14+D15+D16+D17</f>
        <v>1152015.81</v>
      </c>
      <c r="H12" s="156"/>
      <c r="I12" s="155"/>
    </row>
    <row r="13" spans="1:9" ht="15" thickBot="1">
      <c r="A13" s="39">
        <f t="shared" si="0"/>
        <v>5</v>
      </c>
      <c r="B13" s="12" t="s">
        <v>149</v>
      </c>
      <c r="C13" s="8" t="s">
        <v>8</v>
      </c>
      <c r="D13" s="115">
        <v>821414.14</v>
      </c>
      <c r="E13" s="148"/>
      <c r="F13" s="159"/>
      <c r="G13" s="159"/>
      <c r="H13" s="156"/>
      <c r="I13" s="155"/>
    </row>
    <row r="14" spans="1:9" ht="26.25" thickBot="1">
      <c r="A14" s="39">
        <f t="shared" si="0"/>
        <v>6</v>
      </c>
      <c r="B14" s="13" t="s">
        <v>132</v>
      </c>
      <c r="C14" s="8" t="s">
        <v>8</v>
      </c>
      <c r="D14" s="115">
        <v>56654.4</v>
      </c>
      <c r="E14" s="148"/>
      <c r="F14" s="159"/>
      <c r="G14" s="159"/>
      <c r="H14" s="156"/>
      <c r="I14" s="155"/>
    </row>
    <row r="15" spans="1:9" ht="64.5" thickBot="1">
      <c r="A15" s="39">
        <f t="shared" si="0"/>
        <v>7</v>
      </c>
      <c r="B15" s="147" t="s">
        <v>147</v>
      </c>
      <c r="C15" s="8" t="s">
        <v>8</v>
      </c>
      <c r="D15" s="115">
        <v>204752.32</v>
      </c>
      <c r="E15" s="148"/>
      <c r="F15" s="159"/>
      <c r="G15" s="159"/>
      <c r="H15" s="156"/>
      <c r="I15" s="155"/>
    </row>
    <row r="16" spans="1:9" ht="26.25" thickBot="1">
      <c r="A16" s="39">
        <f t="shared" si="0"/>
        <v>8</v>
      </c>
      <c r="B16" s="12" t="s">
        <v>148</v>
      </c>
      <c r="C16" s="8" t="s">
        <v>8</v>
      </c>
      <c r="D16" s="115">
        <v>42776.79</v>
      </c>
      <c r="E16" s="148"/>
      <c r="F16" s="159"/>
      <c r="G16" s="159"/>
      <c r="H16" s="156"/>
      <c r="I16" s="155"/>
    </row>
    <row r="17" spans="1:9" ht="26.25" thickBot="1">
      <c r="A17" s="39">
        <f t="shared" si="0"/>
        <v>9</v>
      </c>
      <c r="B17" s="12" t="s">
        <v>133</v>
      </c>
      <c r="C17" s="8" t="s">
        <v>8</v>
      </c>
      <c r="D17" s="115">
        <v>26418.16</v>
      </c>
      <c r="E17" s="148"/>
      <c r="F17" s="159"/>
      <c r="G17" s="159"/>
      <c r="H17" s="156"/>
      <c r="I17" s="155"/>
    </row>
    <row r="18" spans="1:9" ht="17.25" customHeight="1" thickBot="1">
      <c r="A18" s="39">
        <f t="shared" si="0"/>
        <v>10</v>
      </c>
      <c r="B18" s="7" t="s">
        <v>12</v>
      </c>
      <c r="C18" s="8" t="s">
        <v>8</v>
      </c>
      <c r="D18" s="115">
        <f>SUM(D19:D23)</f>
        <v>1179657.4000000001</v>
      </c>
      <c r="E18" s="148"/>
      <c r="F18" s="159"/>
      <c r="G18" s="159"/>
      <c r="H18" s="156"/>
      <c r="I18" s="155"/>
    </row>
    <row r="19" spans="1:9" ht="15" thickBot="1">
      <c r="A19" s="39">
        <f t="shared" si="0"/>
        <v>11</v>
      </c>
      <c r="B19" s="7" t="s">
        <v>142</v>
      </c>
      <c r="C19" s="8" t="s">
        <v>8</v>
      </c>
      <c r="D19" s="115">
        <f>1164941.57-5027.74</f>
        <v>1159913.83</v>
      </c>
      <c r="E19" s="148"/>
      <c r="F19" s="159"/>
      <c r="G19" s="159"/>
      <c r="H19" s="156"/>
      <c r="I19" s="155"/>
    </row>
    <row r="20" spans="1:9" ht="15" thickBot="1">
      <c r="A20" s="39">
        <f t="shared" si="0"/>
        <v>12</v>
      </c>
      <c r="B20" s="13" t="s">
        <v>143</v>
      </c>
      <c r="C20" s="8" t="s">
        <v>8</v>
      </c>
      <c r="D20" s="115">
        <v>0</v>
      </c>
      <c r="E20" s="148"/>
      <c r="F20" s="159"/>
      <c r="G20" s="159"/>
      <c r="H20" s="156"/>
      <c r="I20" s="155"/>
    </row>
    <row r="21" spans="1:9" ht="15" thickBot="1">
      <c r="A21" s="39">
        <f t="shared" si="0"/>
        <v>13</v>
      </c>
      <c r="B21" s="12" t="s">
        <v>13</v>
      </c>
      <c r="C21" s="8" t="s">
        <v>8</v>
      </c>
      <c r="D21" s="115">
        <v>0</v>
      </c>
      <c r="E21" s="148"/>
      <c r="F21" s="159"/>
      <c r="G21" s="159"/>
      <c r="H21" s="156"/>
      <c r="I21" s="155"/>
    </row>
    <row r="22" spans="1:9" ht="26.25" thickBot="1">
      <c r="A22" s="39">
        <f t="shared" si="0"/>
        <v>14</v>
      </c>
      <c r="B22" s="12" t="s">
        <v>14</v>
      </c>
      <c r="C22" s="8" t="s">
        <v>8</v>
      </c>
      <c r="D22" s="115">
        <v>19743.57</v>
      </c>
      <c r="E22" s="148"/>
      <c r="F22" s="159"/>
      <c r="G22" s="159"/>
      <c r="H22" s="156"/>
      <c r="I22" s="155"/>
    </row>
    <row r="23" spans="1:9" ht="15" thickBot="1">
      <c r="A23" s="39">
        <f t="shared" si="0"/>
        <v>15</v>
      </c>
      <c r="B23" s="12" t="s">
        <v>15</v>
      </c>
      <c r="C23" s="8" t="s">
        <v>8</v>
      </c>
      <c r="D23" s="115">
        <v>0</v>
      </c>
      <c r="E23" s="148"/>
      <c r="F23" s="159"/>
      <c r="G23" s="159"/>
      <c r="H23" s="156"/>
      <c r="I23" s="155"/>
    </row>
    <row r="24" spans="1:9" ht="22.5" customHeight="1" thickBot="1">
      <c r="A24" s="39">
        <f t="shared" si="0"/>
        <v>16</v>
      </c>
      <c r="B24" s="7" t="s">
        <v>16</v>
      </c>
      <c r="C24" s="8" t="s">
        <v>8</v>
      </c>
      <c r="D24" s="115">
        <f>D18+D9</f>
        <v>1179657.4000000001</v>
      </c>
      <c r="E24" s="148"/>
      <c r="F24" s="159"/>
      <c r="G24" s="159"/>
      <c r="H24" s="156"/>
      <c r="I24" s="155"/>
    </row>
    <row r="25" spans="1:9" ht="26.25" thickBot="1">
      <c r="A25" s="39">
        <f t="shared" si="0"/>
        <v>17</v>
      </c>
      <c r="B25" s="7" t="s">
        <v>17</v>
      </c>
      <c r="C25" s="8" t="s">
        <v>8</v>
      </c>
      <c r="D25" s="115">
        <v>0</v>
      </c>
      <c r="E25" s="148"/>
      <c r="F25" s="159"/>
      <c r="G25" s="159"/>
      <c r="H25" s="156"/>
      <c r="I25" s="155"/>
    </row>
    <row r="26" spans="1:9" ht="17.25" customHeight="1" thickBot="1">
      <c r="A26" s="39">
        <f t="shared" si="0"/>
        <v>18</v>
      </c>
      <c r="B26" s="7" t="s">
        <v>18</v>
      </c>
      <c r="C26" s="8" t="s">
        <v>8</v>
      </c>
      <c r="D26" s="115">
        <v>0</v>
      </c>
      <c r="E26" s="148"/>
      <c r="F26" s="159"/>
      <c r="G26" s="159"/>
      <c r="H26" s="156"/>
      <c r="I26" s="155"/>
    </row>
    <row r="27" spans="1:9" ht="15" thickBot="1">
      <c r="A27" s="39">
        <f>A26+1</f>
        <v>19</v>
      </c>
      <c r="B27" s="9" t="s">
        <v>19</v>
      </c>
      <c r="C27" s="10" t="s">
        <v>8</v>
      </c>
      <c r="D27" s="116">
        <f>D11+D12-D19</f>
        <v>129461.62000000011</v>
      </c>
      <c r="E27" s="148">
        <v>129461.62</v>
      </c>
      <c r="F27" s="160">
        <f>D11+D12-D19</f>
        <v>129461.62000000011</v>
      </c>
      <c r="G27" s="159"/>
      <c r="H27" s="156"/>
      <c r="I27" s="155"/>
    </row>
    <row r="28" spans="1:9" ht="27" customHeight="1" thickBot="1">
      <c r="A28" s="172" t="s">
        <v>20</v>
      </c>
      <c r="B28" s="173"/>
      <c r="C28" s="173"/>
      <c r="D28" s="174"/>
      <c r="E28" s="37"/>
      <c r="F28" s="162"/>
      <c r="G28" s="162"/>
      <c r="H28" s="156"/>
      <c r="I28" s="155"/>
    </row>
    <row r="29" spans="1:9" ht="55.5" customHeight="1" thickBot="1">
      <c r="A29" s="48" t="s">
        <v>0</v>
      </c>
      <c r="B29" s="112" t="s">
        <v>21</v>
      </c>
      <c r="C29" s="113" t="s">
        <v>22</v>
      </c>
      <c r="D29" s="114" t="s">
        <v>23</v>
      </c>
      <c r="E29" s="4"/>
      <c r="F29" s="162"/>
      <c r="G29" s="162"/>
      <c r="H29" s="156"/>
      <c r="I29" s="155"/>
    </row>
    <row r="30" spans="1:9" ht="30" customHeight="1">
      <c r="A30" s="124" t="s">
        <v>24</v>
      </c>
      <c r="B30" s="134" t="s">
        <v>25</v>
      </c>
      <c r="C30" s="144" t="s">
        <v>26</v>
      </c>
      <c r="D30" s="152" t="s">
        <v>131</v>
      </c>
      <c r="E30" s="4"/>
      <c r="F30" s="162"/>
      <c r="G30" s="162"/>
      <c r="H30" s="156"/>
      <c r="I30" s="155"/>
    </row>
    <row r="31" spans="1:9" ht="16.5" customHeight="1">
      <c r="A31" s="125" t="s">
        <v>3</v>
      </c>
      <c r="B31" s="135" t="s">
        <v>27</v>
      </c>
      <c r="C31" s="145"/>
      <c r="D31" s="84"/>
      <c r="E31" s="4"/>
      <c r="F31" s="162"/>
      <c r="G31" s="162"/>
      <c r="H31" s="156"/>
      <c r="I31" s="155"/>
    </row>
    <row r="32" spans="1:9" ht="28.5" customHeight="1">
      <c r="A32" s="126" t="s">
        <v>28</v>
      </c>
      <c r="B32" s="136" t="s">
        <v>29</v>
      </c>
      <c r="C32" s="146" t="s">
        <v>26</v>
      </c>
      <c r="D32" s="84" t="s">
        <v>131</v>
      </c>
      <c r="E32" s="4"/>
      <c r="F32" s="162"/>
      <c r="G32" s="162"/>
      <c r="H32" s="156"/>
      <c r="I32" s="155"/>
    </row>
    <row r="33" spans="1:9" ht="19.5" customHeight="1">
      <c r="A33" s="127" t="s">
        <v>30</v>
      </c>
      <c r="B33" s="137" t="s">
        <v>31</v>
      </c>
      <c r="C33" s="111" t="s">
        <v>26</v>
      </c>
      <c r="D33" s="153" t="s">
        <v>131</v>
      </c>
      <c r="E33" s="4"/>
      <c r="F33" s="162"/>
      <c r="G33" s="162"/>
      <c r="H33" s="156"/>
      <c r="I33" s="155"/>
    </row>
    <row r="34" spans="1:9" ht="27.75" customHeight="1">
      <c r="A34" s="128" t="s">
        <v>32</v>
      </c>
      <c r="B34" s="138" t="s">
        <v>33</v>
      </c>
      <c r="C34" s="58" t="s">
        <v>26</v>
      </c>
      <c r="D34" s="153" t="s">
        <v>131</v>
      </c>
      <c r="E34" s="4"/>
      <c r="F34" s="162"/>
      <c r="G34" s="162"/>
      <c r="H34" s="156"/>
      <c r="I34" s="155"/>
    </row>
    <row r="35" spans="1:9" ht="19.5" customHeight="1">
      <c r="A35" s="128" t="s">
        <v>34</v>
      </c>
      <c r="B35" s="139" t="s">
        <v>35</v>
      </c>
      <c r="C35" s="58" t="s">
        <v>26</v>
      </c>
      <c r="D35" s="153" t="s">
        <v>131</v>
      </c>
      <c r="E35" s="4"/>
      <c r="F35" s="162"/>
      <c r="G35" s="162"/>
      <c r="H35" s="156"/>
      <c r="I35" s="155"/>
    </row>
    <row r="36" spans="1:9" ht="15.75" customHeight="1">
      <c r="A36" s="128" t="s">
        <v>36</v>
      </c>
      <c r="B36" s="139" t="s">
        <v>37</v>
      </c>
      <c r="C36" s="58" t="s">
        <v>26</v>
      </c>
      <c r="D36" s="153" t="s">
        <v>131</v>
      </c>
      <c r="E36" s="4"/>
      <c r="F36" s="162"/>
      <c r="G36" s="162"/>
      <c r="H36" s="156"/>
      <c r="I36" s="155"/>
    </row>
    <row r="37" spans="1:9" ht="14.25" customHeight="1">
      <c r="A37" s="128" t="s">
        <v>38</v>
      </c>
      <c r="B37" s="139" t="s">
        <v>39</v>
      </c>
      <c r="C37" s="59" t="s">
        <v>40</v>
      </c>
      <c r="D37" s="153" t="s">
        <v>131</v>
      </c>
      <c r="E37" s="4"/>
      <c r="F37" s="162"/>
      <c r="G37" s="162"/>
      <c r="H37" s="156"/>
      <c r="I37" s="155"/>
    </row>
    <row r="38" spans="1:9" ht="24.75" customHeight="1">
      <c r="A38" s="128" t="s">
        <v>41</v>
      </c>
      <c r="B38" s="140" t="s">
        <v>42</v>
      </c>
      <c r="C38" s="59" t="s">
        <v>43</v>
      </c>
      <c r="D38" s="153" t="s">
        <v>152</v>
      </c>
      <c r="E38" s="4"/>
      <c r="F38" s="162"/>
      <c r="G38" s="162"/>
      <c r="H38" s="156"/>
      <c r="I38" s="155"/>
    </row>
    <row r="39" spans="1:9" ht="38.25" customHeight="1">
      <c r="A39" s="128" t="s">
        <v>44</v>
      </c>
      <c r="B39" s="138" t="s">
        <v>45</v>
      </c>
      <c r="C39" s="58" t="s">
        <v>46</v>
      </c>
      <c r="D39" s="153" t="s">
        <v>131</v>
      </c>
      <c r="E39" s="4"/>
      <c r="F39" s="162"/>
      <c r="G39" s="162"/>
      <c r="H39" s="156"/>
      <c r="I39" s="155"/>
    </row>
    <row r="40" spans="1:9" ht="16.5" customHeight="1">
      <c r="A40" s="129" t="s">
        <v>5</v>
      </c>
      <c r="B40" s="141" t="s">
        <v>47</v>
      </c>
      <c r="C40" s="57"/>
      <c r="D40" s="62"/>
      <c r="E40" s="4"/>
      <c r="F40" s="162"/>
      <c r="G40" s="162"/>
      <c r="H40" s="156"/>
      <c r="I40" s="155"/>
    </row>
    <row r="41" spans="1:9" ht="16.5" customHeight="1">
      <c r="A41" s="130" t="s">
        <v>48</v>
      </c>
      <c r="B41" s="139" t="s">
        <v>49</v>
      </c>
      <c r="C41" s="58" t="s">
        <v>26</v>
      </c>
      <c r="D41" s="153" t="s">
        <v>131</v>
      </c>
      <c r="E41" s="4"/>
      <c r="F41" s="162"/>
      <c r="G41" s="162"/>
      <c r="H41" s="156"/>
      <c r="I41" s="155"/>
    </row>
    <row r="42" spans="1:9" ht="43.5" customHeight="1">
      <c r="A42" s="130" t="s">
        <v>50</v>
      </c>
      <c r="B42" s="138" t="s">
        <v>51</v>
      </c>
      <c r="C42" s="58" t="s">
        <v>26</v>
      </c>
      <c r="D42" s="153" t="s">
        <v>131</v>
      </c>
      <c r="E42" s="4"/>
      <c r="F42" s="162"/>
      <c r="G42" s="162"/>
      <c r="H42" s="156"/>
      <c r="I42" s="155"/>
    </row>
    <row r="43" spans="1:9" ht="14.25" customHeight="1">
      <c r="A43" s="131" t="s">
        <v>52</v>
      </c>
      <c r="B43" s="139" t="s">
        <v>53</v>
      </c>
      <c r="C43" s="58" t="s">
        <v>54</v>
      </c>
      <c r="D43" s="84" t="s">
        <v>55</v>
      </c>
      <c r="E43" s="4"/>
      <c r="F43" s="162"/>
      <c r="G43" s="162"/>
      <c r="H43" s="156"/>
      <c r="I43" s="155"/>
    </row>
    <row r="44" spans="1:9" ht="43.5" customHeight="1">
      <c r="A44" s="131" t="s">
        <v>56</v>
      </c>
      <c r="B44" s="138" t="s">
        <v>57</v>
      </c>
      <c r="C44" s="60" t="s">
        <v>58</v>
      </c>
      <c r="D44" s="29" t="s">
        <v>59</v>
      </c>
      <c r="E44" s="4"/>
      <c r="F44" s="162"/>
      <c r="G44" s="162"/>
      <c r="H44" s="156"/>
      <c r="I44" s="155"/>
    </row>
    <row r="45" spans="1:9" ht="25.5" customHeight="1">
      <c r="A45" s="131" t="s">
        <v>60</v>
      </c>
      <c r="B45" s="138" t="s">
        <v>61</v>
      </c>
      <c r="C45" s="60" t="s">
        <v>62</v>
      </c>
      <c r="D45" s="29" t="s">
        <v>63</v>
      </c>
      <c r="E45" s="4"/>
      <c r="F45" s="162"/>
      <c r="G45" s="162"/>
      <c r="H45" s="156"/>
      <c r="I45" s="155"/>
    </row>
    <row r="46" spans="1:8" ht="27.75" customHeight="1">
      <c r="A46" s="132" t="s">
        <v>7</v>
      </c>
      <c r="B46" s="142" t="s">
        <v>64</v>
      </c>
      <c r="C46" s="58" t="s">
        <v>46</v>
      </c>
      <c r="D46" s="110" t="s">
        <v>131</v>
      </c>
      <c r="E46" s="4"/>
      <c r="F46" s="4"/>
      <c r="G46" s="4"/>
      <c r="H46" s="1"/>
    </row>
    <row r="47" spans="1:8" ht="18.75" customHeight="1">
      <c r="A47" s="132" t="s">
        <v>9</v>
      </c>
      <c r="B47" s="141" t="s">
        <v>65</v>
      </c>
      <c r="C47" s="57"/>
      <c r="D47" s="84"/>
      <c r="E47" s="4"/>
      <c r="F47" s="4"/>
      <c r="G47" s="4"/>
      <c r="H47" s="1"/>
    </row>
    <row r="48" spans="1:8" ht="15" customHeight="1">
      <c r="A48" s="131" t="s">
        <v>66</v>
      </c>
      <c r="B48" s="143" t="s">
        <v>67</v>
      </c>
      <c r="C48" s="59" t="s">
        <v>43</v>
      </c>
      <c r="D48" s="84" t="s">
        <v>68</v>
      </c>
      <c r="E48" s="4"/>
      <c r="F48" s="4"/>
      <c r="G48" s="4"/>
      <c r="H48" s="1"/>
    </row>
    <row r="49" spans="1:8" ht="69" customHeight="1" thickBot="1">
      <c r="A49" s="133" t="s">
        <v>69</v>
      </c>
      <c r="B49" s="147" t="s">
        <v>146</v>
      </c>
      <c r="C49" s="85" t="s">
        <v>43</v>
      </c>
      <c r="D49" s="45" t="s">
        <v>145</v>
      </c>
      <c r="E49" s="4"/>
      <c r="F49" s="4"/>
      <c r="G49" s="4"/>
      <c r="H49" s="1"/>
    </row>
    <row r="50" spans="1:8" ht="15.75" customHeight="1" thickBot="1">
      <c r="A50" s="178" t="s">
        <v>70</v>
      </c>
      <c r="B50" s="179"/>
      <c r="C50" s="180"/>
      <c r="D50" s="61"/>
      <c r="E50" s="4"/>
      <c r="F50" s="4"/>
      <c r="G50" s="4"/>
      <c r="H50" s="1"/>
    </row>
    <row r="51" spans="1:8" ht="27.75" customHeight="1" thickBot="1">
      <c r="A51" s="14">
        <v>6</v>
      </c>
      <c r="B51" s="64" t="s">
        <v>71</v>
      </c>
      <c r="C51" s="15" t="s">
        <v>43</v>
      </c>
      <c r="D51" s="24" t="s">
        <v>72</v>
      </c>
      <c r="E51" s="4"/>
      <c r="F51" s="4"/>
      <c r="G51" s="4"/>
      <c r="H51" s="1"/>
    </row>
    <row r="52" spans="1:8" ht="26.25" customHeight="1" thickBot="1">
      <c r="A52" s="16">
        <v>7</v>
      </c>
      <c r="B52" s="63" t="s">
        <v>73</v>
      </c>
      <c r="C52" s="15" t="s">
        <v>40</v>
      </c>
      <c r="D52" s="14" t="s">
        <v>74</v>
      </c>
      <c r="E52" s="4"/>
      <c r="F52" s="4"/>
      <c r="G52" s="4"/>
      <c r="H52" s="1"/>
    </row>
    <row r="53" spans="1:11" ht="33.75" customHeight="1" thickBot="1">
      <c r="A53" s="167" t="s">
        <v>130</v>
      </c>
      <c r="B53" s="167"/>
      <c r="C53" s="167"/>
      <c r="D53" s="167"/>
      <c r="E53" s="167"/>
      <c r="F53" s="27"/>
      <c r="G53" s="17"/>
      <c r="H53" s="18"/>
      <c r="I53" s="19"/>
      <c r="J53" s="19"/>
      <c r="K53" s="19"/>
    </row>
    <row r="54" spans="1:12" ht="28.5" customHeight="1" thickBot="1">
      <c r="A54" s="100" t="s">
        <v>75</v>
      </c>
      <c r="B54" s="101" t="s">
        <v>123</v>
      </c>
      <c r="C54" s="102" t="s">
        <v>76</v>
      </c>
      <c r="D54" s="103" t="s">
        <v>77</v>
      </c>
      <c r="E54" s="28"/>
      <c r="F54" s="28"/>
      <c r="G54" s="17"/>
      <c r="H54" s="18"/>
      <c r="I54" s="19"/>
      <c r="J54" s="19"/>
      <c r="K54" s="19"/>
      <c r="L54" s="19"/>
    </row>
    <row r="55" spans="1:12" ht="28.5" customHeight="1">
      <c r="A55" s="97">
        <v>1</v>
      </c>
      <c r="B55" s="105" t="s">
        <v>124</v>
      </c>
      <c r="C55" s="120" t="s">
        <v>135</v>
      </c>
      <c r="D55" s="117">
        <f>G55*1000</f>
        <v>13153</v>
      </c>
      <c r="E55" s="28"/>
      <c r="F55" s="28"/>
      <c r="G55" s="148">
        <v>13.153</v>
      </c>
      <c r="H55" s="18"/>
      <c r="I55" s="19"/>
      <c r="J55" s="19"/>
      <c r="K55" s="19"/>
      <c r="L55" s="19"/>
    </row>
    <row r="56" spans="1:12" ht="28.5" customHeight="1">
      <c r="A56" s="98">
        <v>2</v>
      </c>
      <c r="B56" s="105" t="s">
        <v>125</v>
      </c>
      <c r="C56" s="121" t="s">
        <v>136</v>
      </c>
      <c r="D56" s="118">
        <f>G56*1000</f>
        <v>25374</v>
      </c>
      <c r="E56" s="28"/>
      <c r="F56" s="28"/>
      <c r="G56" s="148">
        <v>25.374</v>
      </c>
      <c r="H56" s="18"/>
      <c r="I56" s="19"/>
      <c r="J56" s="19"/>
      <c r="K56" s="19"/>
      <c r="L56" s="19"/>
    </row>
    <row r="57" spans="1:12" ht="13.5" customHeight="1">
      <c r="A57" s="98">
        <v>3</v>
      </c>
      <c r="B57" s="104" t="s">
        <v>126</v>
      </c>
      <c r="C57" s="121" t="s">
        <v>137</v>
      </c>
      <c r="D57" s="118">
        <f>G57*1000</f>
        <v>13362</v>
      </c>
      <c r="E57" s="28"/>
      <c r="F57" s="28"/>
      <c r="G57" s="148">
        <v>13.362</v>
      </c>
      <c r="H57" s="18"/>
      <c r="I57" s="19"/>
      <c r="J57" s="19"/>
      <c r="K57" s="19"/>
      <c r="L57" s="19"/>
    </row>
    <row r="58" spans="1:12" ht="17.25" customHeight="1">
      <c r="A58" s="98">
        <v>4</v>
      </c>
      <c r="B58" s="105" t="s">
        <v>127</v>
      </c>
      <c r="C58" s="121" t="s">
        <v>139</v>
      </c>
      <c r="D58" s="118">
        <f>G58*1000</f>
        <v>3178</v>
      </c>
      <c r="E58" s="28"/>
      <c r="F58" s="28"/>
      <c r="G58" s="148">
        <v>3.178</v>
      </c>
      <c r="H58" s="18"/>
      <c r="I58" s="19"/>
      <c r="J58" s="19"/>
      <c r="K58" s="19"/>
      <c r="L58" s="19"/>
    </row>
    <row r="59" spans="1:12" ht="28.5" customHeight="1" thickBot="1">
      <c r="A59" s="99">
        <v>5</v>
      </c>
      <c r="B59" s="104" t="s">
        <v>128</v>
      </c>
      <c r="C59" s="122" t="s">
        <v>138</v>
      </c>
      <c r="D59" s="119">
        <f>G59*1000</f>
        <v>3955</v>
      </c>
      <c r="E59" s="28"/>
      <c r="F59" s="28"/>
      <c r="G59" s="148">
        <v>3.955</v>
      </c>
      <c r="H59" s="18"/>
      <c r="I59" s="19"/>
      <c r="J59" s="19"/>
      <c r="K59" s="19"/>
      <c r="L59" s="19"/>
    </row>
    <row r="60" spans="1:12" ht="16.5" customHeight="1" thickBot="1">
      <c r="A60" s="108" t="s">
        <v>129</v>
      </c>
      <c r="B60" s="109"/>
      <c r="C60" s="106"/>
      <c r="D60" s="107">
        <f>SUM(D55:D59)</f>
        <v>59022</v>
      </c>
      <c r="E60" s="28"/>
      <c r="F60" s="28"/>
      <c r="G60" s="17"/>
      <c r="H60" s="18"/>
      <c r="I60" s="19"/>
      <c r="J60" s="19"/>
      <c r="K60" s="19"/>
      <c r="L60" s="19"/>
    </row>
    <row r="61" spans="1:12" ht="14.25" customHeight="1" thickBot="1">
      <c r="A61" s="181" t="s">
        <v>119</v>
      </c>
      <c r="B61" s="182"/>
      <c r="C61" s="182"/>
      <c r="D61" s="183"/>
      <c r="E61" s="74"/>
      <c r="F61" s="27"/>
      <c r="G61" s="17"/>
      <c r="H61" s="18"/>
      <c r="I61" s="19"/>
      <c r="J61" s="19"/>
      <c r="K61" s="19"/>
      <c r="L61" s="19"/>
    </row>
    <row r="62" spans="1:8" ht="27.75" customHeight="1" thickBot="1">
      <c r="A62" s="192" t="s">
        <v>78</v>
      </c>
      <c r="B62" s="185"/>
      <c r="C62" s="185"/>
      <c r="D62" s="185"/>
      <c r="E62" s="185"/>
      <c r="F62" s="185"/>
      <c r="G62" s="185"/>
      <c r="H62" s="1"/>
    </row>
    <row r="63" spans="1:8" ht="15" thickBot="1">
      <c r="A63" s="43">
        <v>1</v>
      </c>
      <c r="B63" s="65" t="s">
        <v>79</v>
      </c>
      <c r="C63" s="66" t="s">
        <v>80</v>
      </c>
      <c r="D63" s="67">
        <v>0</v>
      </c>
      <c r="E63" s="4"/>
      <c r="F63" s="4"/>
      <c r="G63" s="4"/>
      <c r="H63" s="1"/>
    </row>
    <row r="64" spans="1:8" ht="15" thickBot="1">
      <c r="A64" s="41">
        <v>2</v>
      </c>
      <c r="B64" s="7" t="s">
        <v>81</v>
      </c>
      <c r="C64" s="8" t="s">
        <v>80</v>
      </c>
      <c r="D64" s="68">
        <v>0</v>
      </c>
      <c r="E64" s="4"/>
      <c r="F64" s="4"/>
      <c r="G64" s="4"/>
      <c r="H64" s="1"/>
    </row>
    <row r="65" spans="1:8" ht="26.25" thickBot="1">
      <c r="A65" s="41">
        <v>3</v>
      </c>
      <c r="B65" s="7" t="s">
        <v>82</v>
      </c>
      <c r="C65" s="8" t="s">
        <v>80</v>
      </c>
      <c r="D65" s="68">
        <v>0</v>
      </c>
      <c r="E65" s="4"/>
      <c r="F65" s="4"/>
      <c r="G65" s="4"/>
      <c r="H65" s="1"/>
    </row>
    <row r="66" spans="1:8" ht="15" thickBot="1">
      <c r="A66" s="73">
        <v>4</v>
      </c>
      <c r="B66" s="70" t="s">
        <v>83</v>
      </c>
      <c r="C66" s="71" t="s">
        <v>8</v>
      </c>
      <c r="D66" s="72">
        <v>0</v>
      </c>
      <c r="E66" s="4"/>
      <c r="F66" s="4"/>
      <c r="G66" s="4"/>
      <c r="H66" s="1"/>
    </row>
    <row r="67" spans="1:8" ht="24" customHeight="1" thickBot="1">
      <c r="A67" s="191" t="s">
        <v>84</v>
      </c>
      <c r="B67" s="191"/>
      <c r="C67" s="191"/>
      <c r="D67" s="191"/>
      <c r="E67" s="4"/>
      <c r="F67" s="4"/>
      <c r="G67" s="4"/>
      <c r="H67" s="1"/>
    </row>
    <row r="68" spans="1:8" ht="26.25" thickBot="1">
      <c r="A68" s="40">
        <v>1</v>
      </c>
      <c r="B68" s="7" t="s">
        <v>85</v>
      </c>
      <c r="C68" s="8" t="s">
        <v>8</v>
      </c>
      <c r="D68" s="8">
        <f>D69+D70</f>
        <v>379535.69</v>
      </c>
      <c r="E68" s="4"/>
      <c r="F68" s="4"/>
      <c r="G68" s="4"/>
      <c r="H68" s="1"/>
    </row>
    <row r="69" spans="1:8" ht="15" thickBot="1">
      <c r="A69" s="41">
        <v>2</v>
      </c>
      <c r="B69" s="7" t="s">
        <v>86</v>
      </c>
      <c r="C69" s="8" t="s">
        <v>8</v>
      </c>
      <c r="D69" s="8">
        <v>0</v>
      </c>
      <c r="E69" s="4"/>
      <c r="F69" s="4"/>
      <c r="G69" s="4"/>
      <c r="H69" s="1"/>
    </row>
    <row r="70" spans="1:8" ht="15" thickBot="1">
      <c r="A70" s="76">
        <v>3</v>
      </c>
      <c r="B70" s="9" t="s">
        <v>87</v>
      </c>
      <c r="C70" s="10" t="s">
        <v>8</v>
      </c>
      <c r="D70" s="10">
        <v>379535.69</v>
      </c>
      <c r="E70" s="4"/>
      <c r="F70" s="4"/>
      <c r="G70" s="4"/>
      <c r="H70" s="1"/>
    </row>
    <row r="71" spans="1:8" ht="26.25" thickBot="1">
      <c r="A71" s="77">
        <v>4</v>
      </c>
      <c r="B71" s="78" t="s">
        <v>88</v>
      </c>
      <c r="C71" s="79" t="s">
        <v>8</v>
      </c>
      <c r="D71" s="30">
        <f>D72+D73</f>
        <v>474918.4</v>
      </c>
      <c r="E71" s="4"/>
      <c r="F71" s="4"/>
      <c r="G71" s="4"/>
      <c r="H71" s="1"/>
    </row>
    <row r="72" spans="1:8" ht="15" thickBot="1">
      <c r="A72" s="80">
        <v>5</v>
      </c>
      <c r="B72" s="11" t="s">
        <v>86</v>
      </c>
      <c r="C72" s="20" t="s">
        <v>8</v>
      </c>
      <c r="D72" s="30">
        <v>0</v>
      </c>
      <c r="E72" s="4"/>
      <c r="F72" s="4"/>
      <c r="G72" s="4"/>
      <c r="H72" s="1"/>
    </row>
    <row r="73" spans="1:11" ht="15" thickBot="1">
      <c r="A73" s="81">
        <v>6</v>
      </c>
      <c r="B73" s="82" t="s">
        <v>87</v>
      </c>
      <c r="C73" s="83" t="s">
        <v>8</v>
      </c>
      <c r="D73" s="123">
        <f>C80+D80+E80+F80+G80</f>
        <v>474918.4</v>
      </c>
      <c r="E73" s="4"/>
      <c r="F73" s="4"/>
      <c r="G73" s="4"/>
      <c r="H73" s="154">
        <f>D68+H78-H79</f>
        <v>474918.3999999999</v>
      </c>
      <c r="I73" s="163">
        <f>D70+H78-H79</f>
        <v>474918.3999999999</v>
      </c>
      <c r="J73" s="155"/>
      <c r="K73" s="155"/>
    </row>
    <row r="74" spans="1:11" ht="23.25" customHeight="1" thickBot="1">
      <c r="A74" s="168" t="s">
        <v>89</v>
      </c>
      <c r="B74" s="168"/>
      <c r="C74" s="168"/>
      <c r="D74" s="168"/>
      <c r="E74" s="168"/>
      <c r="F74" s="168"/>
      <c r="G74" s="168"/>
      <c r="H74" s="156"/>
      <c r="I74" s="155"/>
      <c r="J74" s="155"/>
      <c r="K74" s="155"/>
    </row>
    <row r="75" spans="1:11" ht="55.5" customHeight="1" thickBot="1">
      <c r="A75" s="42" t="s">
        <v>0</v>
      </c>
      <c r="B75" s="48" t="s">
        <v>90</v>
      </c>
      <c r="C75" s="49" t="s">
        <v>91</v>
      </c>
      <c r="D75" s="50" t="s">
        <v>92</v>
      </c>
      <c r="E75" s="46" t="s">
        <v>93</v>
      </c>
      <c r="F75" s="46" t="s">
        <v>110</v>
      </c>
      <c r="G75" s="47" t="s">
        <v>94</v>
      </c>
      <c r="H75" s="157"/>
      <c r="I75" s="155"/>
      <c r="J75" s="155"/>
      <c r="K75" s="155"/>
    </row>
    <row r="76" spans="1:11" ht="15" thickBot="1">
      <c r="A76" s="43">
        <v>1</v>
      </c>
      <c r="B76" s="9" t="s">
        <v>2</v>
      </c>
      <c r="C76" s="51" t="s">
        <v>95</v>
      </c>
      <c r="D76" s="52" t="s">
        <v>96</v>
      </c>
      <c r="E76" s="55" t="s">
        <v>96</v>
      </c>
      <c r="F76" s="55" t="s">
        <v>96</v>
      </c>
      <c r="G76" s="56" t="s">
        <v>140</v>
      </c>
      <c r="H76" s="157"/>
      <c r="I76" s="155"/>
      <c r="J76" s="155"/>
      <c r="K76" s="155"/>
    </row>
    <row r="77" spans="1:11" ht="17.25" customHeight="1" thickBot="1">
      <c r="A77" s="41">
        <v>2</v>
      </c>
      <c r="B77" s="22" t="s">
        <v>97</v>
      </c>
      <c r="C77" s="53">
        <v>766.68</v>
      </c>
      <c r="D77" s="54">
        <v>3881.327</v>
      </c>
      <c r="E77" s="55">
        <v>6971</v>
      </c>
      <c r="F77" s="55">
        <v>9260.045</v>
      </c>
      <c r="G77" s="164">
        <v>200657</v>
      </c>
      <c r="H77" s="157"/>
      <c r="I77" s="155"/>
      <c r="J77" s="155"/>
      <c r="K77" s="155"/>
    </row>
    <row r="78" spans="1:11" ht="15" thickBot="1">
      <c r="A78" s="41">
        <v>3</v>
      </c>
      <c r="B78" s="9" t="s">
        <v>98</v>
      </c>
      <c r="C78" s="86">
        <v>1172786.78</v>
      </c>
      <c r="D78" s="87">
        <v>605163.67</v>
      </c>
      <c r="E78" s="88">
        <v>156452.98</v>
      </c>
      <c r="F78" s="88">
        <v>179007.28</v>
      </c>
      <c r="G78" s="165">
        <v>433919.09</v>
      </c>
      <c r="H78" s="158">
        <f>SUM(C78:G78)</f>
        <v>2547329.8</v>
      </c>
      <c r="I78" s="155"/>
      <c r="J78" s="155" t="s">
        <v>150</v>
      </c>
      <c r="K78" s="155" t="s">
        <v>151</v>
      </c>
    </row>
    <row r="79" spans="1:11" ht="15" thickBot="1">
      <c r="A79" s="44">
        <v>4</v>
      </c>
      <c r="B79" s="23" t="s">
        <v>99</v>
      </c>
      <c r="C79" s="90">
        <v>1101346.31</v>
      </c>
      <c r="D79" s="91">
        <v>595553.98</v>
      </c>
      <c r="E79" s="88">
        <v>156420.96</v>
      </c>
      <c r="F79" s="88">
        <v>178190.2</v>
      </c>
      <c r="G79" s="165">
        <v>420435.64</v>
      </c>
      <c r="H79" s="158">
        <f>SUM(C79:G79)</f>
        <v>2451947.09</v>
      </c>
      <c r="I79" s="155"/>
      <c r="J79" s="155">
        <v>156452.98</v>
      </c>
      <c r="K79" s="155">
        <v>179007.28</v>
      </c>
    </row>
    <row r="80" spans="1:11" ht="15" thickBot="1">
      <c r="A80" s="44">
        <v>5</v>
      </c>
      <c r="B80" s="22" t="s">
        <v>100</v>
      </c>
      <c r="C80" s="92">
        <v>307629.38</v>
      </c>
      <c r="D80" s="93">
        <v>69165.12</v>
      </c>
      <c r="E80" s="88">
        <v>17892.14</v>
      </c>
      <c r="F80" s="88">
        <v>21237.2</v>
      </c>
      <c r="G80" s="165">
        <v>58994.56</v>
      </c>
      <c r="H80" s="157"/>
      <c r="I80" s="155"/>
      <c r="J80" s="155"/>
      <c r="K80" s="155"/>
    </row>
    <row r="81" spans="1:8" ht="28.5" customHeight="1" thickBot="1">
      <c r="A81" s="44">
        <v>6</v>
      </c>
      <c r="B81" s="7" t="s">
        <v>106</v>
      </c>
      <c r="C81" s="94">
        <v>1229175.46557</v>
      </c>
      <c r="D81" s="95">
        <v>643938.87165</v>
      </c>
      <c r="E81" s="96">
        <f>E78+514.3</f>
        <v>156967.28</v>
      </c>
      <c r="F81" s="88">
        <f>F78+679.3</f>
        <v>179686.58</v>
      </c>
      <c r="G81" s="165">
        <f>G78+1950.14</f>
        <v>435869.23000000004</v>
      </c>
      <c r="H81" s="21"/>
    </row>
    <row r="82" spans="1:8" ht="29.25" customHeight="1" thickBot="1">
      <c r="A82" s="29">
        <v>7</v>
      </c>
      <c r="B82" s="7" t="s">
        <v>107</v>
      </c>
      <c r="C82" s="94">
        <v>1223029.58824215</v>
      </c>
      <c r="D82" s="95">
        <v>640719.17729175</v>
      </c>
      <c r="E82" s="88">
        <v>131684.20896</v>
      </c>
      <c r="F82" s="88">
        <v>150511.23652573</v>
      </c>
      <c r="G82" s="165">
        <f>G81*99.5/100</f>
        <v>433689.88385000004</v>
      </c>
      <c r="H82" s="21"/>
    </row>
    <row r="83" spans="1:8" ht="41.25" customHeight="1" thickBot="1">
      <c r="A83" s="29">
        <v>8</v>
      </c>
      <c r="B83" s="7" t="s">
        <v>108</v>
      </c>
      <c r="C83" s="94">
        <f>C81-C82</f>
        <v>6145.8773278500885</v>
      </c>
      <c r="D83" s="94">
        <f>D81-D82</f>
        <v>3219.69435825001</v>
      </c>
      <c r="E83" s="94">
        <f>E81-E82</f>
        <v>25283.07104000001</v>
      </c>
      <c r="F83" s="94">
        <f>F81-F82</f>
        <v>29175.34347426999</v>
      </c>
      <c r="G83" s="94">
        <f>G81-G82</f>
        <v>2179.3461499999976</v>
      </c>
      <c r="H83" s="21"/>
    </row>
    <row r="84" spans="1:8" ht="41.25" customHeight="1" thickBot="1">
      <c r="A84" s="45">
        <v>9</v>
      </c>
      <c r="B84" s="7" t="s">
        <v>109</v>
      </c>
      <c r="C84" s="94">
        <v>0</v>
      </c>
      <c r="D84" s="95">
        <v>0</v>
      </c>
      <c r="E84" s="88">
        <v>0</v>
      </c>
      <c r="F84" s="88">
        <v>0</v>
      </c>
      <c r="G84" s="89">
        <v>0</v>
      </c>
      <c r="H84" s="21"/>
    </row>
    <row r="85" spans="1:13" ht="22.5" customHeight="1" thickBot="1">
      <c r="A85" s="184" t="s">
        <v>101</v>
      </c>
      <c r="B85" s="185"/>
      <c r="C85" s="185"/>
      <c r="D85" s="185"/>
      <c r="E85" s="185"/>
      <c r="F85" s="185"/>
      <c r="G85" s="185"/>
      <c r="H85" s="1"/>
      <c r="I85" s="155">
        <f>C82/C81*100</f>
        <v>99.49999999999999</v>
      </c>
      <c r="J85" s="155">
        <f>D82/D81*100</f>
        <v>99.5</v>
      </c>
      <c r="K85" s="166">
        <f>E82/E81*100</f>
        <v>83.89277622699456</v>
      </c>
      <c r="L85" s="155">
        <f>F82/F81*100</f>
        <v>83.76320397757586</v>
      </c>
      <c r="M85" s="155">
        <f>G82/G81*100</f>
        <v>99.5</v>
      </c>
    </row>
    <row r="86" spans="1:8" ht="15" thickBot="1">
      <c r="A86" s="43">
        <v>1</v>
      </c>
      <c r="B86" s="65" t="s">
        <v>79</v>
      </c>
      <c r="C86" s="66" t="s">
        <v>80</v>
      </c>
      <c r="D86" s="67">
        <v>0</v>
      </c>
      <c r="E86" s="4"/>
      <c r="F86" s="4"/>
      <c r="G86" s="4"/>
      <c r="H86" s="1"/>
    </row>
    <row r="87" spans="1:8" ht="15" thickBot="1">
      <c r="A87" s="41">
        <v>2</v>
      </c>
      <c r="B87" s="7" t="s">
        <v>81</v>
      </c>
      <c r="C87" s="8" t="s">
        <v>80</v>
      </c>
      <c r="D87" s="68">
        <v>0</v>
      </c>
      <c r="E87" s="4"/>
      <c r="F87" s="4"/>
      <c r="G87" s="4"/>
      <c r="H87" s="1"/>
    </row>
    <row r="88" spans="1:8" ht="26.25" thickBot="1">
      <c r="A88" s="41">
        <v>3</v>
      </c>
      <c r="B88" s="7" t="s">
        <v>82</v>
      </c>
      <c r="C88" s="8" t="s">
        <v>80</v>
      </c>
      <c r="D88" s="68">
        <v>0</v>
      </c>
      <c r="E88" s="4"/>
      <c r="F88" s="4"/>
      <c r="G88" s="4"/>
      <c r="H88" s="1"/>
    </row>
    <row r="89" spans="1:8" ht="15" thickBot="1">
      <c r="A89" s="73">
        <v>4</v>
      </c>
      <c r="B89" s="70" t="s">
        <v>83</v>
      </c>
      <c r="C89" s="71" t="s">
        <v>8</v>
      </c>
      <c r="D89" s="72">
        <v>0</v>
      </c>
      <c r="E89" s="4"/>
      <c r="F89" s="4"/>
      <c r="G89" s="4"/>
      <c r="H89" s="1"/>
    </row>
    <row r="90" spans="1:8" ht="24.75" customHeight="1" thickBot="1">
      <c r="A90" s="184" t="s">
        <v>102</v>
      </c>
      <c r="B90" s="185"/>
      <c r="C90" s="185"/>
      <c r="D90" s="185"/>
      <c r="E90" s="185"/>
      <c r="F90" s="185"/>
      <c r="G90" s="185"/>
      <c r="H90" s="1"/>
    </row>
    <row r="91" spans="1:8" ht="26.25" thickBot="1">
      <c r="A91" s="43">
        <v>1</v>
      </c>
      <c r="B91" s="65" t="s">
        <v>103</v>
      </c>
      <c r="C91" s="66" t="s">
        <v>80</v>
      </c>
      <c r="D91" s="67">
        <v>140</v>
      </c>
      <c r="E91" s="4"/>
      <c r="F91" s="4"/>
      <c r="G91" s="4"/>
      <c r="H91" s="1"/>
    </row>
    <row r="92" spans="1:8" ht="15" thickBot="1">
      <c r="A92" s="41">
        <v>2</v>
      </c>
      <c r="B92" s="7" t="s">
        <v>104</v>
      </c>
      <c r="C92" s="8" t="s">
        <v>80</v>
      </c>
      <c r="D92" s="68">
        <v>0</v>
      </c>
      <c r="E92" s="4"/>
      <c r="F92" s="4"/>
      <c r="G92" s="4"/>
      <c r="H92" s="1"/>
    </row>
    <row r="93" spans="1:8" ht="41.25" customHeight="1" thickBot="1">
      <c r="A93" s="69">
        <v>3</v>
      </c>
      <c r="B93" s="70" t="s">
        <v>105</v>
      </c>
      <c r="C93" s="71" t="s">
        <v>8</v>
      </c>
      <c r="D93" s="72">
        <v>154000</v>
      </c>
      <c r="E93" s="4"/>
      <c r="F93" s="4"/>
      <c r="G93" s="4"/>
      <c r="H93" s="1"/>
    </row>
    <row r="94" spans="1:7" ht="15">
      <c r="A94" s="25"/>
      <c r="B94" s="26"/>
      <c r="C94" s="26"/>
      <c r="D94" s="26"/>
      <c r="E94" s="26"/>
      <c r="F94" s="26"/>
      <c r="G94" s="26"/>
    </row>
    <row r="95" spans="1:8" ht="14.25">
      <c r="A95" s="31"/>
      <c r="B95" s="188" t="s">
        <v>114</v>
      </c>
      <c r="C95" s="188"/>
      <c r="D95" s="188"/>
      <c r="E95" s="188"/>
      <c r="F95" s="32"/>
      <c r="G95" s="33"/>
      <c r="H95" s="33"/>
    </row>
    <row r="96" spans="1:8" ht="14.25">
      <c r="A96" s="189"/>
      <c r="B96" s="189"/>
      <c r="C96" s="189"/>
      <c r="D96" s="189"/>
      <c r="E96" s="34"/>
      <c r="F96" s="32"/>
      <c r="G96" s="33"/>
      <c r="H96" s="33"/>
    </row>
    <row r="97" spans="1:8" ht="14.25">
      <c r="A97" s="35"/>
      <c r="B97" s="190" t="s">
        <v>115</v>
      </c>
      <c r="C97" s="190"/>
      <c r="D97" s="190"/>
      <c r="E97" s="190"/>
      <c r="F97" s="32"/>
      <c r="G97" s="33"/>
      <c r="H97" s="33"/>
    </row>
    <row r="98" spans="1:8" ht="14.25">
      <c r="A98" s="35"/>
      <c r="B98" s="36"/>
      <c r="C98" s="36"/>
      <c r="D98" s="37"/>
      <c r="E98" s="38"/>
      <c r="F98" s="32"/>
      <c r="G98" s="33"/>
      <c r="H98" s="33"/>
    </row>
    <row r="99" spans="1:8" ht="14.25">
      <c r="A99" s="35"/>
      <c r="B99" s="186" t="s">
        <v>116</v>
      </c>
      <c r="C99" s="186"/>
      <c r="D99" s="186"/>
      <c r="E99" s="186"/>
      <c r="F99" s="186"/>
      <c r="G99" s="186"/>
      <c r="H99" s="186"/>
    </row>
    <row r="100" spans="1:8" ht="14.25">
      <c r="A100" s="35"/>
      <c r="B100" s="36"/>
      <c r="C100" s="36"/>
      <c r="D100" s="37"/>
      <c r="E100" s="34"/>
      <c r="F100" s="32"/>
      <c r="G100" s="33"/>
      <c r="H100" s="33"/>
    </row>
    <row r="101" spans="1:8" ht="14.25">
      <c r="A101" s="35"/>
      <c r="B101" s="186" t="s">
        <v>117</v>
      </c>
      <c r="C101" s="186"/>
      <c r="D101" s="186"/>
      <c r="E101" s="186"/>
      <c r="F101" s="186"/>
      <c r="G101" s="33"/>
      <c r="H101" s="33"/>
    </row>
  </sheetData>
  <sheetProtection selectLockedCells="1" selectUnlockedCells="1"/>
  <mergeCells count="18">
    <mergeCell ref="A85:G85"/>
    <mergeCell ref="B99:H99"/>
    <mergeCell ref="B101:F101"/>
    <mergeCell ref="A1:D1"/>
    <mergeCell ref="B95:E95"/>
    <mergeCell ref="A96:D96"/>
    <mergeCell ref="B97:E97"/>
    <mergeCell ref="A67:D67"/>
    <mergeCell ref="A90:G90"/>
    <mergeCell ref="A62:G62"/>
    <mergeCell ref="A53:E53"/>
    <mergeCell ref="A74:G74"/>
    <mergeCell ref="A6:C6"/>
    <mergeCell ref="A7:C7"/>
    <mergeCell ref="A28:D28"/>
    <mergeCell ref="A8:D8"/>
    <mergeCell ref="A50:C50"/>
    <mergeCell ref="A61:D61"/>
  </mergeCells>
  <printOptions/>
  <pageMargins left="0.31496062992125984" right="0.11811023622047245" top="0.35433070866141736" bottom="0.35433070866141736" header="0.5118110236220472" footer="0.5118110236220472"/>
  <pageSetup horizontalDpi="300" verticalDpi="300" orientation="portrait" paperSize="9" scale="86" r:id="rId1"/>
  <rowBreaks count="1" manualBreakCount="1">
    <brk id="7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2017-03-29T07:19:17Z</cp:lastPrinted>
  <dcterms:modified xsi:type="dcterms:W3CDTF">2017-04-10T05:06:42Z</dcterms:modified>
  <cp:category/>
  <cp:version/>
  <cp:contentType/>
  <cp:contentStatus/>
</cp:coreProperties>
</file>